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192.168.1.1\共有\ポスメイト管理\04.集計書類\04.エリア表の更新\2023年\９月\"/>
    </mc:Choice>
  </mc:AlternateContent>
  <xr:revisionPtr revIDLastSave="0" documentId="13_ncr:1_{B0F5B0FD-C901-44E3-8DD5-86DD001973D3}" xr6:coauthVersionLast="47" xr6:coauthVersionMax="47" xr10:uidLastSave="{00000000-0000-0000-0000-000000000000}"/>
  <bookViews>
    <workbookView xWindow="32070" yWindow="675" windowWidth="17505" windowHeight="13410" xr2:uid="{346DCBA5-BBAC-485C-89D9-5905ED014477}"/>
  </bookViews>
  <sheets>
    <sheet name="松戸①" sheetId="1" r:id="rId1"/>
    <sheet name="松戸②" sheetId="2" r:id="rId2"/>
  </sheets>
  <definedNames>
    <definedName name="_xlnm.Print_Area" localSheetId="0">松戸①!$A$1:$CV$76</definedName>
    <definedName name="_xlnm.Print_Area" localSheetId="1">松戸②!$A$1:$CV$79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Q3" i="2" l="1"/>
  <c r="AR3" i="2" s="1"/>
  <c r="AS3" i="2" s="1"/>
  <c r="AT3" i="2" s="1"/>
  <c r="AU3" i="2" s="1"/>
  <c r="BD3" i="2"/>
  <c r="AA25" i="2"/>
  <c r="AQ26" i="2"/>
  <c r="BK24" i="2"/>
  <c r="CI51" i="2" s="1"/>
  <c r="BQ73" i="2" s="1"/>
  <c r="CA19" i="2"/>
  <c r="K18" i="2"/>
  <c r="N18" i="2"/>
  <c r="CD19" i="2"/>
  <c r="CA25" i="2"/>
  <c r="CQ23" i="2"/>
  <c r="CT23" i="2"/>
  <c r="BN24" i="2"/>
  <c r="BA12" i="2" s="1"/>
  <c r="AD25" i="2"/>
  <c r="BK30" i="2"/>
  <c r="CD25" i="2"/>
  <c r="AA30" i="2"/>
  <c r="AT26" i="2"/>
  <c r="CA28" i="2"/>
  <c r="AQ35" i="2"/>
  <c r="CD28" i="2"/>
  <c r="CA32" i="2"/>
  <c r="K30" i="2"/>
  <c r="N30" i="2"/>
  <c r="AD30" i="2"/>
  <c r="BN30" i="2"/>
  <c r="CQ30" i="2"/>
  <c r="CT30" i="2"/>
  <c r="AA34" i="2"/>
  <c r="BK39" i="2"/>
  <c r="CD32" i="2"/>
  <c r="CA38" i="2"/>
  <c r="CQ33" i="2"/>
  <c r="CT33" i="2"/>
  <c r="K34" i="2"/>
  <c r="N34" i="2"/>
  <c r="AD34" i="2"/>
  <c r="AA44" i="2"/>
  <c r="AT35" i="2"/>
  <c r="AQ41" i="2"/>
  <c r="CD38" i="2"/>
  <c r="BN39" i="2"/>
  <c r="CA44" i="2"/>
  <c r="BK46" i="2"/>
  <c r="AT41" i="2"/>
  <c r="AQ45" i="2"/>
  <c r="AD44" i="2"/>
  <c r="CD44" i="2"/>
  <c r="AT45" i="2"/>
  <c r="CA48" i="2"/>
  <c r="CQ45" i="2"/>
  <c r="CT45" i="2"/>
  <c r="K46" i="2"/>
  <c r="N46" i="2"/>
  <c r="AQ50" i="2"/>
  <c r="BN46" i="2"/>
  <c r="BK62" i="2"/>
  <c r="CD48" i="2"/>
  <c r="CQ50" i="2"/>
  <c r="AT50" i="2"/>
  <c r="CT50" i="2"/>
  <c r="K52" i="2"/>
  <c r="N52" i="2"/>
  <c r="AA57" i="2"/>
  <c r="AQ52" i="2"/>
  <c r="AT52" i="2"/>
  <c r="K65" i="2"/>
  <c r="AD57" i="2"/>
  <c r="AA61" i="2"/>
  <c r="AD61" i="2"/>
  <c r="BN62" i="2"/>
  <c r="AA64" i="2"/>
  <c r="AD64" i="2"/>
  <c r="A12" i="2" s="1"/>
  <c r="AF8" i="2" s="1"/>
  <c r="N65" i="2"/>
  <c r="K69" i="2"/>
  <c r="AA70" i="2"/>
  <c r="N69" i="2"/>
  <c r="AD70" i="2"/>
  <c r="N71" i="1"/>
  <c r="AD67" i="1"/>
  <c r="BN64" i="1"/>
  <c r="AA67" i="1"/>
  <c r="AD63" i="1"/>
  <c r="K71" i="1"/>
  <c r="N62" i="1"/>
  <c r="AA63" i="1"/>
  <c r="CD58" i="1"/>
  <c r="CA58" i="1"/>
  <c r="AD56" i="1"/>
  <c r="CT55" i="1"/>
  <c r="CQ55" i="1"/>
  <c r="CD52" i="1"/>
  <c r="AA56" i="1"/>
  <c r="AD51" i="1"/>
  <c r="AM12" i="1" s="1"/>
  <c r="AA51" i="1"/>
  <c r="AT48" i="1"/>
  <c r="AQ48" i="1"/>
  <c r="BQ71" i="1"/>
  <c r="AT43" i="1"/>
  <c r="BK64" i="1"/>
  <c r="BN41" i="1"/>
  <c r="AQ43" i="1"/>
  <c r="AD41" i="1"/>
  <c r="AT40" i="1"/>
  <c r="AQ40" i="1"/>
  <c r="K62" i="1"/>
  <c r="N39" i="1"/>
  <c r="K39" i="1"/>
  <c r="BQ73" i="1"/>
  <c r="BK41" i="1"/>
  <c r="CT37" i="1"/>
  <c r="CQ37" i="1"/>
  <c r="BN37" i="1"/>
  <c r="CT33" i="1"/>
  <c r="CQ33" i="1"/>
  <c r="CA52" i="1"/>
  <c r="CD31" i="1"/>
  <c r="BK37" i="1"/>
  <c r="AT31" i="1"/>
  <c r="AQ31" i="1"/>
  <c r="BQ72" i="1"/>
  <c r="BN30" i="1"/>
  <c r="CM12" i="1" s="1"/>
  <c r="AD30" i="1"/>
  <c r="CT27" i="1"/>
  <c r="CQ27" i="1"/>
  <c r="AT26" i="1"/>
  <c r="AQ26" i="1"/>
  <c r="AA30" i="1"/>
  <c r="AD22" i="1"/>
  <c r="CA31" i="1"/>
  <c r="CD19" i="1"/>
  <c r="N18" i="1"/>
  <c r="K18" i="1"/>
  <c r="CA19" i="1"/>
  <c r="BK30" i="1"/>
  <c r="CI56" i="1" s="1"/>
  <c r="AA22" i="1"/>
  <c r="BA12" i="1"/>
  <c r="A12" i="1"/>
  <c r="AF8" i="1" s="1"/>
  <c r="BD3" i="1"/>
  <c r="AQ3" i="1"/>
  <c r="AR3" i="1" s="1"/>
  <c r="AS3" i="1" s="1"/>
  <c r="AT3" i="1" s="1"/>
  <c r="AU3" i="1" s="1"/>
  <c r="CE1" i="1"/>
  <c r="AI53" i="2" l="1"/>
  <c r="BQ72" i="2" s="1"/>
  <c r="BQ74" i="2" s="1"/>
  <c r="AM12" i="2"/>
  <c r="CM12" i="2"/>
  <c r="BQ69" i="1"/>
  <c r="BQ68" i="1"/>
  <c r="AA57" i="1"/>
  <c r="BQ70" i="1"/>
  <c r="AA45" i="1"/>
  <c r="AA43" i="1"/>
  <c r="AA41" i="1"/>
  <c r="S68" i="1"/>
  <c r="BQ74" i="1" l="1"/>
</calcChain>
</file>

<file path=xl/sharedStrings.xml><?xml version="1.0" encoding="utf-8"?>
<sst xmlns="http://schemas.openxmlformats.org/spreadsheetml/2006/main" count="1324" uniqueCount="1154">
  <si>
    <t>折込チラシ申込書⑪</t>
    <phoneticPr fontId="3"/>
  </si>
  <si>
    <r>
      <t>㈱地域新聞社　柏</t>
    </r>
    <r>
      <rPr>
        <b/>
        <sz val="20"/>
        <rFont val="ＭＳ Ｐゴシック"/>
        <family val="3"/>
        <charset val="128"/>
      </rPr>
      <t>支社</t>
    </r>
    <r>
      <rPr>
        <b/>
        <sz val="18"/>
        <rFont val="ＭＳ Ｐゴシック"/>
        <family val="3"/>
        <charset val="128"/>
      </rPr>
      <t xml:space="preserve"> </t>
    </r>
    <r>
      <rPr>
        <b/>
        <sz val="20"/>
        <rFont val="ＭＳ Ｐゴシック"/>
        <family val="3"/>
        <charset val="128"/>
      </rPr>
      <t>tel.04-7160-2022／fax.04-7160-2030</t>
    </r>
    <r>
      <rPr>
        <b/>
        <sz val="18"/>
        <rFont val="ＭＳ Ｐゴシック"/>
        <family val="3"/>
        <charset val="128"/>
      </rPr>
      <t xml:space="preserve">  </t>
    </r>
    <r>
      <rPr>
        <sz val="14"/>
        <rFont val="ＭＳ Ｐゴシック"/>
        <family val="3"/>
        <charset val="128"/>
      </rPr>
      <t>〒277-0005 千葉県柏市柏4-6-3　新栄ビル4Ｆ</t>
    </r>
    <rPh sb="7" eb="8">
      <t>カシワ</t>
    </rPh>
    <rPh sb="8" eb="10">
      <t>シシャ</t>
    </rPh>
    <phoneticPr fontId="3"/>
  </si>
  <si>
    <t>※太枠内をご記入ください</t>
    <rPh sb="1" eb="3">
      <t>フトワク</t>
    </rPh>
    <rPh sb="3" eb="4">
      <t>ナイ</t>
    </rPh>
    <rPh sb="6" eb="8">
      <t>キニュウ</t>
    </rPh>
    <phoneticPr fontId="3"/>
  </si>
  <si>
    <t>　※当社担当記入欄</t>
    <phoneticPr fontId="3"/>
  </si>
  <si>
    <t>発行日</t>
    <rPh sb="0" eb="3">
      <t>ハッコウビ</t>
    </rPh>
    <phoneticPr fontId="3"/>
  </si>
  <si>
    <t>お客様名</t>
    <phoneticPr fontId="3"/>
  </si>
  <si>
    <t>サイズ</t>
    <phoneticPr fontId="3"/>
  </si>
  <si>
    <t>地域新聞社担当</t>
    <rPh sb="0" eb="2">
      <t>チイキ</t>
    </rPh>
    <rPh sb="2" eb="5">
      <t>シンブンシャ</t>
    </rPh>
    <rPh sb="5" eb="7">
      <t>タントウ</t>
    </rPh>
    <phoneticPr fontId="3"/>
  </si>
  <si>
    <t>※ﾁﾗｼ不足時の調整ｴﾘｱ</t>
    <rPh sb="6" eb="7">
      <t>ジ</t>
    </rPh>
    <phoneticPr fontId="3"/>
  </si>
  <si>
    <t>納品方法</t>
    <phoneticPr fontId="3"/>
  </si>
  <si>
    <t xml:space="preserve">　 </t>
    <phoneticPr fontId="3"/>
  </si>
  <si>
    <t xml:space="preserve">納品済み  </t>
    <phoneticPr fontId="3"/>
  </si>
  <si>
    <t>伝票番号</t>
    <rPh sb="0" eb="2">
      <t>デンピョウ</t>
    </rPh>
    <rPh sb="2" eb="4">
      <t>バンゴウ</t>
    </rPh>
    <phoneticPr fontId="3"/>
  </si>
  <si>
    <t/>
  </si>
  <si>
    <t>印</t>
    <rPh sb="0" eb="1">
      <t>イン</t>
    </rPh>
    <phoneticPr fontId="3"/>
  </si>
  <si>
    <t>■お申込み締切り</t>
    <rPh sb="2" eb="4">
      <t>モウシコ</t>
    </rPh>
    <rPh sb="5" eb="7">
      <t>シメキ</t>
    </rPh>
    <phoneticPr fontId="3"/>
  </si>
  <si>
    <t>（No.</t>
    <phoneticPr fontId="3"/>
  </si>
  <si>
    <t>）</t>
    <phoneticPr fontId="3"/>
  </si>
  <si>
    <t>ルート便</t>
    <rPh sb="3" eb="4">
      <t>ビン</t>
    </rPh>
    <phoneticPr fontId="3"/>
  </si>
  <si>
    <t>引き取り</t>
    <rPh sb="0" eb="1">
      <t>ヒ</t>
    </rPh>
    <rPh sb="2" eb="3">
      <t>ト</t>
    </rPh>
    <phoneticPr fontId="3"/>
  </si>
  <si>
    <t>折込希望週の前週金曜日18：00まで</t>
    <phoneticPr fontId="3"/>
  </si>
  <si>
    <t>直納</t>
    <rPh sb="0" eb="1">
      <t>チョク</t>
    </rPh>
    <rPh sb="1" eb="2">
      <t>ノウ</t>
    </rPh>
    <phoneticPr fontId="3"/>
  </si>
  <si>
    <t>備考</t>
    <rPh sb="0" eb="2">
      <t>ビコウ</t>
    </rPh>
    <phoneticPr fontId="3"/>
  </si>
  <si>
    <t>■注文の取消・訂正について</t>
    <rPh sb="1" eb="3">
      <t>チュウモン</t>
    </rPh>
    <rPh sb="4" eb="6">
      <t>トリケシ</t>
    </rPh>
    <rPh sb="7" eb="9">
      <t>テイセイ</t>
    </rPh>
    <phoneticPr fontId="3"/>
  </si>
  <si>
    <t>TEL</t>
    <phoneticPr fontId="3"/>
  </si>
  <si>
    <t>-</t>
    <phoneticPr fontId="3"/>
  </si>
  <si>
    <t>（担当：</t>
    <rPh sb="1" eb="3">
      <t>タントウ</t>
    </rPh>
    <phoneticPr fontId="3"/>
  </si>
  <si>
    <t>様）</t>
    <rPh sb="0" eb="1">
      <t>サマ</t>
    </rPh>
    <phoneticPr fontId="3"/>
  </si>
  <si>
    <t>数量</t>
    <rPh sb="0" eb="2">
      <t>スウリョウ</t>
    </rPh>
    <phoneticPr fontId="3"/>
  </si>
  <si>
    <t>松</t>
    <rPh sb="0" eb="1">
      <t>マツ</t>
    </rPh>
    <phoneticPr fontId="3"/>
  </si>
  <si>
    <t>お任せ</t>
    <rPh sb="1" eb="2">
      <t>マカ</t>
    </rPh>
    <phoneticPr fontId="3"/>
  </si>
  <si>
    <t>納品日</t>
    <rPh sb="0" eb="3">
      <t>ノウヒンビ</t>
    </rPh>
    <phoneticPr fontId="3"/>
  </si>
  <si>
    <t>納品部数</t>
    <rPh sb="0" eb="2">
      <t>ノウヒン</t>
    </rPh>
    <rPh sb="2" eb="4">
      <t>ブスウ</t>
    </rPh>
    <phoneticPr fontId="3"/>
  </si>
  <si>
    <t>折込前週金曜18時～当週月曜18時</t>
    <rPh sb="2" eb="4">
      <t>ゼンシュウ</t>
    </rPh>
    <rPh sb="4" eb="6">
      <t>キンヨウ</t>
    </rPh>
    <rPh sb="8" eb="9">
      <t>ジ</t>
    </rPh>
    <rPh sb="10" eb="12">
      <t>トウシュウ</t>
    </rPh>
    <rPh sb="12" eb="14">
      <t>ゲツヨウ</t>
    </rPh>
    <rPh sb="16" eb="17">
      <t>ジ</t>
    </rPh>
    <phoneticPr fontId="3"/>
  </si>
  <si>
    <t>チラシ名</t>
    <rPh sb="3" eb="4">
      <t>メイ</t>
    </rPh>
    <phoneticPr fontId="3"/>
  </si>
  <si>
    <t>※余りﾁﾗｼの処理方法</t>
    <rPh sb="7" eb="9">
      <t>ショリ</t>
    </rPh>
    <rPh sb="9" eb="11">
      <t>ホウホウ</t>
    </rPh>
    <phoneticPr fontId="3"/>
  </si>
  <si>
    <t>変更料が50％発生します。</t>
    <rPh sb="0" eb="3">
      <t>ヘンコウリョウ</t>
    </rPh>
    <rPh sb="7" eb="9">
      <t>ハッセイ</t>
    </rPh>
    <phoneticPr fontId="3"/>
  </si>
  <si>
    <t>折込総数</t>
    <rPh sb="0" eb="2">
      <t>オリコミ</t>
    </rPh>
    <rPh sb="2" eb="4">
      <t>ソウスウ</t>
    </rPh>
    <phoneticPr fontId="3"/>
  </si>
  <si>
    <t>次回折込</t>
    <rPh sb="0" eb="2">
      <t>ジカイ</t>
    </rPh>
    <rPh sb="2" eb="4">
      <t>オリコミ</t>
    </rPh>
    <phoneticPr fontId="3"/>
  </si>
  <si>
    <t>※上記以降はお受けできません。</t>
    <rPh sb="1" eb="3">
      <t>ジョウキ</t>
    </rPh>
    <rPh sb="3" eb="5">
      <t>イコウ</t>
    </rPh>
    <rPh sb="7" eb="8">
      <t>ウ</t>
    </rPh>
    <phoneticPr fontId="3"/>
  </si>
  <si>
    <t>処分</t>
    <rPh sb="0" eb="2">
      <t>ショブン</t>
    </rPh>
    <phoneticPr fontId="3"/>
  </si>
  <si>
    <t>ご返却</t>
    <rPh sb="1" eb="3">
      <t>ヘンキャク</t>
    </rPh>
    <phoneticPr fontId="3"/>
  </si>
  <si>
    <t>※月曜祝日の場合は、1営業日前倒し</t>
    <rPh sb="1" eb="3">
      <t>ゲツヨウ</t>
    </rPh>
    <rPh sb="3" eb="5">
      <t>シュクジツ</t>
    </rPh>
    <rPh sb="6" eb="8">
      <t>バアイ</t>
    </rPh>
    <rPh sb="11" eb="14">
      <t>エイギョウビ</t>
    </rPh>
    <rPh sb="14" eb="16">
      <t>マエダオ</t>
    </rPh>
    <phoneticPr fontId="3"/>
  </si>
  <si>
    <t>部</t>
    <rPh sb="0" eb="1">
      <t>ブ</t>
    </rPh>
    <phoneticPr fontId="3"/>
  </si>
  <si>
    <t>八柱・五香版</t>
    <rPh sb="0" eb="2">
      <t>ヤハシラ</t>
    </rPh>
    <rPh sb="3" eb="5">
      <t>ゴコウ</t>
    </rPh>
    <rPh sb="5" eb="6">
      <t>バン</t>
    </rPh>
    <phoneticPr fontId="3"/>
  </si>
  <si>
    <t>エリア</t>
    <phoneticPr fontId="3"/>
  </si>
  <si>
    <t>新松戸・北小金版</t>
    <rPh sb="0" eb="1">
      <t>シン</t>
    </rPh>
    <rPh sb="1" eb="3">
      <t>マツド</t>
    </rPh>
    <rPh sb="4" eb="7">
      <t>キタコガネ</t>
    </rPh>
    <rPh sb="7" eb="8">
      <t>バン</t>
    </rPh>
    <phoneticPr fontId="3"/>
  </si>
  <si>
    <t>No.</t>
    <phoneticPr fontId="3"/>
  </si>
  <si>
    <t>エリア名</t>
    <rPh sb="3" eb="4">
      <t>メイ</t>
    </rPh>
    <phoneticPr fontId="3"/>
  </si>
  <si>
    <t>部数</t>
    <rPh sb="0" eb="2">
      <t>ブスウ</t>
    </rPh>
    <phoneticPr fontId="3"/>
  </si>
  <si>
    <t>チェック欄</t>
    <rPh sb="4" eb="5">
      <t>ラン</t>
    </rPh>
    <phoneticPr fontId="3"/>
  </si>
  <si>
    <t>061001</t>
  </si>
  <si>
    <t>061046</t>
  </si>
  <si>
    <t>061101</t>
    <phoneticPr fontId="3"/>
  </si>
  <si>
    <t>064001</t>
  </si>
  <si>
    <t>064045</t>
  </si>
  <si>
    <t>064133</t>
    <phoneticPr fontId="3"/>
  </si>
  <si>
    <t>061002</t>
  </si>
  <si>
    <t>061047</t>
  </si>
  <si>
    <t>061154</t>
    <phoneticPr fontId="3"/>
  </si>
  <si>
    <t>064002</t>
  </si>
  <si>
    <t>064046</t>
  </si>
  <si>
    <t>064134</t>
  </si>
  <si>
    <t>061003</t>
  </si>
  <si>
    <t>061048</t>
  </si>
  <si>
    <t>061102</t>
    <phoneticPr fontId="3"/>
  </si>
  <si>
    <t>064003</t>
  </si>
  <si>
    <t>064047</t>
  </si>
  <si>
    <t>064135</t>
  </si>
  <si>
    <t>061004</t>
  </si>
  <si>
    <t>061049</t>
  </si>
  <si>
    <t>061103</t>
  </si>
  <si>
    <t>064004</t>
  </si>
  <si>
    <t>064048</t>
  </si>
  <si>
    <t>064136</t>
  </si>
  <si>
    <t>金ヶ作</t>
  </si>
  <si>
    <t>061091</t>
    <phoneticPr fontId="3"/>
  </si>
  <si>
    <t>061104</t>
  </si>
  <si>
    <t>064005</t>
  </si>
  <si>
    <t>064049</t>
  </si>
  <si>
    <t>064137</t>
  </si>
  <si>
    <t>061005</t>
  </si>
  <si>
    <t>061050</t>
  </si>
  <si>
    <t>061105</t>
  </si>
  <si>
    <t>064006</t>
  </si>
  <si>
    <t>新松戸南</t>
  </si>
  <si>
    <t>064138</t>
  </si>
  <si>
    <t>061006</t>
  </si>
  <si>
    <t>061051</t>
  </si>
  <si>
    <t>061106</t>
  </si>
  <si>
    <t>064007</t>
  </si>
  <si>
    <t>064050</t>
  </si>
  <si>
    <t>064171</t>
    <phoneticPr fontId="3"/>
  </si>
  <si>
    <t>061007</t>
  </si>
  <si>
    <t>061052</t>
  </si>
  <si>
    <t>061107</t>
  </si>
  <si>
    <t>064062</t>
  </si>
  <si>
    <t>064051</t>
  </si>
  <si>
    <t>064139</t>
    <phoneticPr fontId="3"/>
  </si>
  <si>
    <t>061095</t>
    <phoneticPr fontId="3"/>
  </si>
  <si>
    <t>松飛台</t>
  </si>
  <si>
    <t>061108</t>
  </si>
  <si>
    <t>064008</t>
  </si>
  <si>
    <t>064053</t>
  </si>
  <si>
    <t>064140</t>
  </si>
  <si>
    <t>061008</t>
  </si>
  <si>
    <t>061053</t>
  </si>
  <si>
    <t>061109</t>
  </si>
  <si>
    <t>064009</t>
  </si>
  <si>
    <t>064054</t>
  </si>
  <si>
    <t>064175</t>
    <phoneticPr fontId="3"/>
  </si>
  <si>
    <t>061097</t>
    <phoneticPr fontId="3"/>
  </si>
  <si>
    <t>061054</t>
  </si>
  <si>
    <t>061167</t>
    <phoneticPr fontId="3"/>
  </si>
  <si>
    <t>064010</t>
  </si>
  <si>
    <t>064055</t>
  </si>
  <si>
    <t>064141</t>
  </si>
  <si>
    <t>061009</t>
  </si>
  <si>
    <t>061055</t>
  </si>
  <si>
    <t>061180</t>
    <phoneticPr fontId="3"/>
  </si>
  <si>
    <t>064011</t>
  </si>
  <si>
    <t>064056</t>
  </si>
  <si>
    <t>064142</t>
  </si>
  <si>
    <t>061011</t>
  </si>
  <si>
    <t>061056</t>
  </si>
  <si>
    <t>日暮</t>
  </si>
  <si>
    <t>064012</t>
  </si>
  <si>
    <t>064057</t>
  </si>
  <si>
    <t>064143</t>
  </si>
  <si>
    <t>061012</t>
  </si>
  <si>
    <t>061085</t>
  </si>
  <si>
    <t>061110</t>
    <phoneticPr fontId="3"/>
  </si>
  <si>
    <t>064013</t>
  </si>
  <si>
    <t>064058</t>
  </si>
  <si>
    <t>八ヶ崎</t>
  </si>
  <si>
    <t>061090</t>
    <phoneticPr fontId="3"/>
  </si>
  <si>
    <t>061057</t>
    <phoneticPr fontId="3"/>
  </si>
  <si>
    <t>061111</t>
    <phoneticPr fontId="3"/>
  </si>
  <si>
    <t>064014</t>
  </si>
  <si>
    <t>064059</t>
  </si>
  <si>
    <t>064144</t>
    <phoneticPr fontId="3"/>
  </si>
  <si>
    <t>061013</t>
  </si>
  <si>
    <t>061100</t>
    <phoneticPr fontId="3"/>
  </si>
  <si>
    <t>061173</t>
    <phoneticPr fontId="3"/>
  </si>
  <si>
    <t>064015</t>
  </si>
  <si>
    <t>064060</t>
  </si>
  <si>
    <t>064172</t>
    <phoneticPr fontId="3"/>
  </si>
  <si>
    <t>061014</t>
  </si>
  <si>
    <t>六実　</t>
  </si>
  <si>
    <t>061174</t>
  </si>
  <si>
    <t>平賀　大金平</t>
  </si>
  <si>
    <t>064061</t>
  </si>
  <si>
    <t>064145</t>
    <phoneticPr fontId="3"/>
  </si>
  <si>
    <t>061099</t>
    <phoneticPr fontId="3"/>
  </si>
  <si>
    <t>061058</t>
  </si>
  <si>
    <t>河原塚</t>
    <phoneticPr fontId="3"/>
  </si>
  <si>
    <t>064016</t>
  </si>
  <si>
    <t>西馬橋Ａ</t>
  </si>
  <si>
    <t>064146</t>
  </si>
  <si>
    <t>061015</t>
  </si>
  <si>
    <t>061059</t>
  </si>
  <si>
    <t>061135</t>
    <phoneticPr fontId="3"/>
  </si>
  <si>
    <t>064017</t>
  </si>
  <si>
    <t>064102</t>
    <phoneticPr fontId="3"/>
  </si>
  <si>
    <t>064147</t>
  </si>
  <si>
    <t>061016</t>
    <phoneticPr fontId="3"/>
  </si>
  <si>
    <t>061060</t>
  </si>
  <si>
    <t>061182</t>
    <phoneticPr fontId="3"/>
  </si>
  <si>
    <t>064018</t>
    <phoneticPr fontId="3"/>
  </si>
  <si>
    <t>064103</t>
  </si>
  <si>
    <t>二ツ木</t>
  </si>
  <si>
    <t>061092</t>
    <phoneticPr fontId="3"/>
  </si>
  <si>
    <t>061061</t>
  </si>
  <si>
    <t>061136</t>
  </si>
  <si>
    <t>064063</t>
    <phoneticPr fontId="3"/>
  </si>
  <si>
    <t>064104</t>
  </si>
  <si>
    <t>064148</t>
    <phoneticPr fontId="3"/>
  </si>
  <si>
    <t>061088</t>
    <phoneticPr fontId="3"/>
  </si>
  <si>
    <t>061062</t>
  </si>
  <si>
    <t>061137</t>
  </si>
  <si>
    <t>064019</t>
  </si>
  <si>
    <t>064105</t>
  </si>
  <si>
    <t>064149</t>
  </si>
  <si>
    <t>061018</t>
  </si>
  <si>
    <t>061063</t>
  </si>
  <si>
    <t>061139</t>
    <phoneticPr fontId="3"/>
  </si>
  <si>
    <t>064020</t>
  </si>
  <si>
    <t>064106</t>
  </si>
  <si>
    <t>064150</t>
  </si>
  <si>
    <t>061019</t>
  </si>
  <si>
    <t>061064</t>
  </si>
  <si>
    <t>061140</t>
  </si>
  <si>
    <t>大谷口　横須賀</t>
  </si>
  <si>
    <t>064107</t>
  </si>
  <si>
    <t>馬橋</t>
  </si>
  <si>
    <t>061020</t>
  </si>
  <si>
    <t>061065</t>
  </si>
  <si>
    <t>061141</t>
  </si>
  <si>
    <t>064021</t>
  </si>
  <si>
    <t>064108</t>
  </si>
  <si>
    <t>064154</t>
    <phoneticPr fontId="3"/>
  </si>
  <si>
    <t>五香</t>
  </si>
  <si>
    <t>061066</t>
  </si>
  <si>
    <t>061142</t>
    <phoneticPr fontId="3"/>
  </si>
  <si>
    <t>064022</t>
  </si>
  <si>
    <t>064109</t>
  </si>
  <si>
    <t>064155</t>
    <phoneticPr fontId="3"/>
  </si>
  <si>
    <t>061021</t>
  </si>
  <si>
    <t>061067</t>
  </si>
  <si>
    <t>稔台　</t>
  </si>
  <si>
    <t>064023</t>
  </si>
  <si>
    <t>064110</t>
  </si>
  <si>
    <t>064156</t>
  </si>
  <si>
    <t>061022</t>
  </si>
  <si>
    <t>六高台　　</t>
  </si>
  <si>
    <t>061169</t>
    <phoneticPr fontId="3"/>
  </si>
  <si>
    <t>新松戸北</t>
  </si>
  <si>
    <t>064111</t>
  </si>
  <si>
    <t>064157</t>
  </si>
  <si>
    <t>061023</t>
  </si>
  <si>
    <t>内／柏市（六高台）</t>
  </si>
  <si>
    <t>----</t>
  </si>
  <si>
    <t>061171</t>
    <phoneticPr fontId="3"/>
  </si>
  <si>
    <t>064024</t>
  </si>
  <si>
    <t>064101</t>
    <phoneticPr fontId="3"/>
  </si>
  <si>
    <t>064159</t>
    <phoneticPr fontId="3"/>
  </si>
  <si>
    <t>061024</t>
  </si>
  <si>
    <t>市川市</t>
  </si>
  <si>
    <t>東松戸</t>
    <rPh sb="0" eb="1">
      <t>ヒガシ</t>
    </rPh>
    <rPh sb="1" eb="3">
      <t>マツド</t>
    </rPh>
    <phoneticPr fontId="8"/>
  </si>
  <si>
    <t>064025</t>
  </si>
  <si>
    <t>064112</t>
    <phoneticPr fontId="3"/>
  </si>
  <si>
    <t>064160</t>
  </si>
  <si>
    <t>061025</t>
  </si>
  <si>
    <t>061068</t>
    <phoneticPr fontId="3"/>
  </si>
  <si>
    <t>061244</t>
    <phoneticPr fontId="3"/>
  </si>
  <si>
    <t>064026</t>
  </si>
  <si>
    <t>064174</t>
    <phoneticPr fontId="3"/>
  </si>
  <si>
    <t>064158</t>
    <phoneticPr fontId="3"/>
  </si>
  <si>
    <t>061026</t>
  </si>
  <si>
    <t>柏市</t>
  </si>
  <si>
    <t>061245</t>
    <phoneticPr fontId="3"/>
  </si>
  <si>
    <t>064027</t>
  </si>
  <si>
    <t>064113</t>
  </si>
  <si>
    <t>064161</t>
    <phoneticPr fontId="3"/>
  </si>
  <si>
    <t>061027</t>
  </si>
  <si>
    <t>061069</t>
  </si>
  <si>
    <t>061248</t>
    <phoneticPr fontId="3"/>
  </si>
  <si>
    <t>064028</t>
  </si>
  <si>
    <t>064114</t>
  </si>
  <si>
    <t>064162</t>
  </si>
  <si>
    <t>061089</t>
    <phoneticPr fontId="3"/>
  </si>
  <si>
    <t>061070</t>
  </si>
  <si>
    <t>061249</t>
    <phoneticPr fontId="3"/>
  </si>
  <si>
    <t>064029</t>
  </si>
  <si>
    <t>064115</t>
  </si>
  <si>
    <t>064170</t>
    <phoneticPr fontId="3"/>
  </si>
  <si>
    <t>061093</t>
    <phoneticPr fontId="3"/>
  </si>
  <si>
    <t>061094</t>
    <phoneticPr fontId="3"/>
  </si>
  <si>
    <t>秋山</t>
  </si>
  <si>
    <t>064030</t>
  </si>
  <si>
    <t>064116</t>
  </si>
  <si>
    <t>064163</t>
    <phoneticPr fontId="3"/>
  </si>
  <si>
    <t>061028</t>
  </si>
  <si>
    <t>061071</t>
  </si>
  <si>
    <t>064031</t>
  </si>
  <si>
    <t>064117</t>
  </si>
  <si>
    <t>064164</t>
  </si>
  <si>
    <t>061029</t>
  </si>
  <si>
    <t>061086</t>
    <phoneticPr fontId="3"/>
  </si>
  <si>
    <t>064032</t>
  </si>
  <si>
    <t>064118</t>
  </si>
  <si>
    <t>064165</t>
  </si>
  <si>
    <t>061030</t>
  </si>
  <si>
    <t>しいの木台　</t>
  </si>
  <si>
    <t>064033</t>
  </si>
  <si>
    <t>064119</t>
  </si>
  <si>
    <t>064166</t>
  </si>
  <si>
    <t>061031</t>
  </si>
  <si>
    <t>061072</t>
  </si>
  <si>
    <t>064034</t>
  </si>
  <si>
    <t>小金原</t>
  </si>
  <si>
    <t>064173</t>
    <phoneticPr fontId="3"/>
  </si>
  <si>
    <t>061032</t>
  </si>
  <si>
    <t>061073</t>
  </si>
  <si>
    <t>064035</t>
  </si>
  <si>
    <t>064128</t>
    <phoneticPr fontId="3"/>
  </si>
  <si>
    <t>064168</t>
    <phoneticPr fontId="3"/>
  </si>
  <si>
    <t>061033</t>
  </si>
  <si>
    <t>061074</t>
  </si>
  <si>
    <t>064036</t>
  </si>
  <si>
    <t>064129</t>
  </si>
  <si>
    <t>064169</t>
  </si>
  <si>
    <t>061034</t>
  </si>
  <si>
    <t>061075</t>
  </si>
  <si>
    <t>064037</t>
  </si>
  <si>
    <t>064130</t>
  </si>
  <si>
    <t>北小金（内流山市１６８部）</t>
    <rPh sb="4" eb="5">
      <t>ウチ</t>
    </rPh>
    <rPh sb="5" eb="8">
      <t>ナガレヤマシ</t>
    </rPh>
    <rPh sb="11" eb="12">
      <t>ブ</t>
    </rPh>
    <phoneticPr fontId="8"/>
  </si>
  <si>
    <t>061087</t>
    <phoneticPr fontId="3"/>
  </si>
  <si>
    <t>高柳</t>
  </si>
  <si>
    <t>064038</t>
  </si>
  <si>
    <t>064131</t>
  </si>
  <si>
    <t>合計</t>
    <rPh sb="0" eb="2">
      <t>ゴウケイ</t>
    </rPh>
    <phoneticPr fontId="3"/>
  </si>
  <si>
    <t>061098</t>
    <phoneticPr fontId="3"/>
  </si>
  <si>
    <t>鎌ヶ谷市</t>
  </si>
  <si>
    <t>064039</t>
  </si>
  <si>
    <t>064132</t>
  </si>
  <si>
    <t>061035</t>
  </si>
  <si>
    <t>061076</t>
  </si>
  <si>
    <t>折込料金表（税別）</t>
    <phoneticPr fontId="3"/>
  </si>
  <si>
    <t>064040</t>
  </si>
  <si>
    <t>根木内</t>
  </si>
  <si>
    <t>061096</t>
    <phoneticPr fontId="3"/>
  </si>
  <si>
    <t>061077</t>
  </si>
  <si>
    <t>064041</t>
  </si>
  <si>
    <t>061036</t>
  </si>
  <si>
    <t>061078</t>
  </si>
  <si>
    <t>サ イ ズ</t>
  </si>
  <si>
    <t>単価</t>
    <rPh sb="0" eb="2">
      <t>タンカ</t>
    </rPh>
    <phoneticPr fontId="3"/>
  </si>
  <si>
    <t>厚物</t>
    <rPh sb="0" eb="1">
      <t>アツ</t>
    </rPh>
    <rPh sb="1" eb="2">
      <t>モノ</t>
    </rPh>
    <phoneticPr fontId="3"/>
  </si>
  <si>
    <t>064042</t>
  </si>
  <si>
    <t>061037</t>
  </si>
  <si>
    <t>061079</t>
  </si>
  <si>
    <t xml:space="preserve">    A6～B5・はがき（折なし）</t>
    <phoneticPr fontId="3"/>
  </si>
  <si>
    <t>064043</t>
  </si>
  <si>
    <t>常盤平</t>
  </si>
  <si>
    <t>061080</t>
  </si>
  <si>
    <t xml:space="preserve">    Ａ　4　（折なし）</t>
    <rPh sb="9" eb="10">
      <t>オリ</t>
    </rPh>
    <phoneticPr fontId="3"/>
  </si>
  <si>
    <t>064044</t>
    <phoneticPr fontId="3"/>
  </si>
  <si>
    <t>061038</t>
  </si>
  <si>
    <t>くぬぎ山　</t>
  </si>
  <si>
    <t xml:space="preserve">    Ｂ　4　（折なし）</t>
    <phoneticPr fontId="3"/>
  </si>
  <si>
    <t>064064</t>
    <phoneticPr fontId="3"/>
  </si>
  <si>
    <t>061039</t>
  </si>
  <si>
    <t>061082</t>
  </si>
  <si>
    <t xml:space="preserve">    Ａ3（二つ折り納品）</t>
  </si>
  <si>
    <t>新松戸</t>
  </si>
  <si>
    <t>061040</t>
  </si>
  <si>
    <t>061083</t>
  </si>
  <si>
    <t xml:space="preserve">    Ｂ3（二つ折り納品）</t>
  </si>
  <si>
    <t>061041</t>
  </si>
  <si>
    <t>061084</t>
  </si>
  <si>
    <t>※四六判91ｋｇ以上は厚物となります。（裁断により多少の誤差あり。1部あたりのｇ基準あり。）
※【併配】【折物】【特殊形状】の料金は別途お見積りさせていただきますので、お問合せください。</t>
    <phoneticPr fontId="3"/>
  </si>
  <si>
    <t>061042</t>
  </si>
  <si>
    <t>西佐津間　</t>
  </si>
  <si>
    <t>市区町村</t>
    <phoneticPr fontId="3"/>
  </si>
  <si>
    <t>部数</t>
  </si>
  <si>
    <t>引取料</t>
    <rPh sb="0" eb="3">
      <t>ヒキトリリョウ</t>
    </rPh>
    <phoneticPr fontId="3"/>
  </si>
  <si>
    <t>1万部未満…3000円（税別）</t>
    <rPh sb="1" eb="3">
      <t>マンブ</t>
    </rPh>
    <rPh sb="3" eb="5">
      <t>ミマン</t>
    </rPh>
    <rPh sb="10" eb="11">
      <t>エン</t>
    </rPh>
    <rPh sb="12" eb="14">
      <t>ゼイベツ</t>
    </rPh>
    <phoneticPr fontId="3"/>
  </si>
  <si>
    <t>061043</t>
  </si>
  <si>
    <t>松戸市</t>
    <phoneticPr fontId="3"/>
  </si>
  <si>
    <t>部</t>
  </si>
  <si>
    <t>1万部以上…1部につき0.3円（税別）</t>
    <rPh sb="1" eb="3">
      <t>マンブ</t>
    </rPh>
    <rPh sb="3" eb="5">
      <t>イジョウ</t>
    </rPh>
    <rPh sb="7" eb="8">
      <t>ブ</t>
    </rPh>
    <rPh sb="14" eb="15">
      <t>エン</t>
    </rPh>
    <rPh sb="16" eb="18">
      <t>ゼイベツ</t>
    </rPh>
    <phoneticPr fontId="3"/>
  </si>
  <si>
    <t>061044</t>
  </si>
  <si>
    <t>柏市</t>
    <phoneticPr fontId="3"/>
  </si>
  <si>
    <t>納品先</t>
    <rPh sb="0" eb="3">
      <t>ノウヒンサキ</t>
    </rPh>
    <phoneticPr fontId="3"/>
  </si>
  <si>
    <t>㈱地域新聞社　千葉配送センター</t>
    <rPh sb="1" eb="5">
      <t>チイキシンブン</t>
    </rPh>
    <rPh sb="5" eb="6">
      <t>シャ</t>
    </rPh>
    <rPh sb="7" eb="9">
      <t>チバ</t>
    </rPh>
    <rPh sb="9" eb="11">
      <t>ハイソウ</t>
    </rPh>
    <phoneticPr fontId="3"/>
  </si>
  <si>
    <t>061045</t>
  </si>
  <si>
    <t>鎌ヶ谷市</t>
    <phoneticPr fontId="3"/>
  </si>
  <si>
    <t>牧の原</t>
  </si>
  <si>
    <t>市川市</t>
    <phoneticPr fontId="3"/>
  </si>
  <si>
    <t>tel.047-489-6133</t>
    <phoneticPr fontId="3"/>
  </si>
  <si>
    <t>※天災や感染症の蔓延により、エリアによって配布出来ない場合もございます。</t>
    <phoneticPr fontId="3"/>
  </si>
  <si>
    <t>柏市・松戸市　混合</t>
    <rPh sb="0" eb="1">
      <t>カシワ</t>
    </rPh>
    <rPh sb="1" eb="2">
      <t>シ</t>
    </rPh>
    <rPh sb="3" eb="5">
      <t>マツド</t>
    </rPh>
    <rPh sb="5" eb="6">
      <t>シ</t>
    </rPh>
    <rPh sb="7" eb="9">
      <t>コンゴウ</t>
    </rPh>
    <phoneticPr fontId="3"/>
  </si>
  <si>
    <t xml:space="preserve">〒276-0004　千葉県八千代市島田台981-1 </t>
    <phoneticPr fontId="3"/>
  </si>
  <si>
    <t>※エリア部数と同数の折込をご希望の場合は『●』を、少ない部数をご希望の場合は数字を、チェック欄に入力ください。</t>
  </si>
  <si>
    <t>30％以下【</t>
    <rPh sb="3" eb="5">
      <t>イカ</t>
    </rPh>
    <phoneticPr fontId="8"/>
  </si>
  <si>
    <t>　</t>
  </si>
  <si>
    <t>】</t>
  </si>
  <si>
    <t>松戸市・流山市　混合</t>
    <rPh sb="0" eb="3">
      <t>マツドシ</t>
    </rPh>
    <rPh sb="8" eb="10">
      <t>コンゴウ</t>
    </rPh>
    <phoneticPr fontId="3"/>
  </si>
  <si>
    <t>受付時間</t>
    <rPh sb="0" eb="4">
      <t>ウケツケジカン</t>
    </rPh>
    <phoneticPr fontId="3"/>
  </si>
  <si>
    <t>月・金：8時～17時</t>
  </si>
  <si>
    <t>※土日祝日は休業。
月曜祝日の場合は、15時まで納品受付</t>
    <phoneticPr fontId="3"/>
  </si>
  <si>
    <t>※水曜・木曜・金曜の3日間で配布となります。（時期によっては変則発行になる場合がございます。詳しくはお問合せください）</t>
  </si>
  <si>
    <t>30～60％【</t>
    <phoneticPr fontId="3"/>
  </si>
  <si>
    <t>合計</t>
    <phoneticPr fontId="3"/>
  </si>
  <si>
    <t>火：納品不可</t>
    <rPh sb="2" eb="4">
      <t>ノウヒン</t>
    </rPh>
    <rPh sb="4" eb="6">
      <t>フカ</t>
    </rPh>
    <phoneticPr fontId="3"/>
  </si>
  <si>
    <t>※配布部数はエリア内にある実際の世帯数と一致しない場合がございます。</t>
    <phoneticPr fontId="3"/>
  </si>
  <si>
    <t>※表示欄に「●」を入力すると、その市に
　　　　　　該当するエリア番号の色が変わります。</t>
    <phoneticPr fontId="3"/>
  </si>
  <si>
    <t>水・木：9時～17時</t>
    <phoneticPr fontId="3"/>
  </si>
  <si>
    <t>※梱包の都合上、1エリア 200部以上（200部以下のエリア、調整、厚物・特殊サイズは対象外）での折込数量の設定をお勧めします。</t>
  </si>
  <si>
    <t>60％以上【</t>
    <rPh sb="3" eb="5">
      <t>イジョウ</t>
    </rPh>
    <phoneticPr fontId="8"/>
  </si>
  <si>
    <t>　　　tel.047-489-6133</t>
    <phoneticPr fontId="3"/>
  </si>
  <si>
    <t>※表示欄に「●」を入力すると、その市に
該当するエリア番号の色が変わります。</t>
    <phoneticPr fontId="3"/>
  </si>
  <si>
    <t>30～60％【</t>
  </si>
  <si>
    <t>合計</t>
  </si>
  <si>
    <t>流山市</t>
  </si>
  <si>
    <t>アパート・マンションの占有率</t>
    <rPh sb="11" eb="13">
      <t>センユウ</t>
    </rPh>
    <rPh sb="13" eb="14">
      <t>リツ</t>
    </rPh>
    <phoneticPr fontId="8"/>
  </si>
  <si>
    <t>松戸市</t>
  </si>
  <si>
    <t>表示</t>
    <phoneticPr fontId="3"/>
  </si>
  <si>
    <t>市区町村</t>
  </si>
  <si>
    <t>北松戸</t>
  </si>
  <si>
    <t>065178</t>
    <phoneticPr fontId="3"/>
  </si>
  <si>
    <t>下馬木・南花島</t>
    <rPh sb="0" eb="1">
      <t>シタ</t>
    </rPh>
    <rPh sb="1" eb="2">
      <t>ウマ</t>
    </rPh>
    <rPh sb="2" eb="3">
      <t>キ</t>
    </rPh>
    <rPh sb="4" eb="7">
      <t>ミナミハナシマ</t>
    </rPh>
    <phoneticPr fontId="3"/>
  </si>
  <si>
    <t>065155</t>
    <phoneticPr fontId="3"/>
  </si>
  <si>
    <t>065051</t>
  </si>
  <si>
    <t>065145</t>
  </si>
  <si>
    <t>065050</t>
  </si>
  <si>
    <t>065144</t>
  </si>
  <si>
    <t>065049</t>
  </si>
  <si>
    <t>065143</t>
    <phoneticPr fontId="3"/>
  </si>
  <si>
    <t>松戸　小山</t>
  </si>
  <si>
    <t>065048</t>
  </si>
  <si>
    <t>065177</t>
    <phoneticPr fontId="3"/>
  </si>
  <si>
    <t>065047</t>
  </si>
  <si>
    <t>　　　　南流山</t>
  </si>
  <si>
    <t>065138</t>
    <phoneticPr fontId="3"/>
  </si>
  <si>
    <t>065046</t>
  </si>
  <si>
    <t>066043</t>
    <phoneticPr fontId="3"/>
  </si>
  <si>
    <t>南花島</t>
  </si>
  <si>
    <t>065045</t>
  </si>
  <si>
    <t>066044</t>
    <phoneticPr fontId="3"/>
  </si>
  <si>
    <t>065180</t>
    <phoneticPr fontId="3"/>
  </si>
  <si>
    <t>065044</t>
  </si>
  <si>
    <t>折込料金表
（税別）</t>
    <phoneticPr fontId="3"/>
  </si>
  <si>
    <t>066041</t>
  </si>
  <si>
    <t>065134</t>
    <phoneticPr fontId="3"/>
  </si>
  <si>
    <t>065043</t>
  </si>
  <si>
    <t>066040</t>
  </si>
  <si>
    <t>065132</t>
    <phoneticPr fontId="3"/>
  </si>
  <si>
    <t>065042</t>
  </si>
  <si>
    <t>066039</t>
  </si>
  <si>
    <t>松戸新田</t>
  </si>
  <si>
    <t>065031</t>
  </si>
  <si>
    <t>066038</t>
  </si>
  <si>
    <t>065176</t>
    <phoneticPr fontId="3"/>
  </si>
  <si>
    <t>065041</t>
  </si>
  <si>
    <t>066037</t>
  </si>
  <si>
    <t>065131</t>
  </si>
  <si>
    <t>065063</t>
    <phoneticPr fontId="3"/>
  </si>
  <si>
    <t>066036</t>
  </si>
  <si>
    <t>065130</t>
  </si>
  <si>
    <t>065040</t>
  </si>
  <si>
    <t>066035</t>
  </si>
  <si>
    <t>065171</t>
    <phoneticPr fontId="3"/>
  </si>
  <si>
    <t>065039</t>
  </si>
  <si>
    <t>066034</t>
  </si>
  <si>
    <t>大橋</t>
  </si>
  <si>
    <t>065129</t>
  </si>
  <si>
    <t>根本</t>
  </si>
  <si>
    <t>066033</t>
  </si>
  <si>
    <t>065246</t>
    <phoneticPr fontId="3"/>
  </si>
  <si>
    <t>065166</t>
    <phoneticPr fontId="3"/>
  </si>
  <si>
    <t>065038</t>
  </si>
  <si>
    <t>駒木</t>
    <rPh sb="0" eb="2">
      <t>コマキ</t>
    </rPh>
    <phoneticPr fontId="3"/>
  </si>
  <si>
    <t>066032</t>
  </si>
  <si>
    <t>三矢小台</t>
  </si>
  <si>
    <t>065128</t>
  </si>
  <si>
    <t>065037</t>
  </si>
  <si>
    <t>066153</t>
    <phoneticPr fontId="3"/>
  </si>
  <si>
    <t>066031</t>
  </si>
  <si>
    <t>065243</t>
  </si>
  <si>
    <t>065127</t>
  </si>
  <si>
    <t>065036</t>
  </si>
  <si>
    <t>066152</t>
    <phoneticPr fontId="3"/>
  </si>
  <si>
    <t>　富士見台</t>
  </si>
  <si>
    <t>066030</t>
  </si>
  <si>
    <t>065242</t>
  </si>
  <si>
    <t>065126</t>
  </si>
  <si>
    <t>065035</t>
  </si>
  <si>
    <t>066151</t>
    <phoneticPr fontId="3"/>
  </si>
  <si>
    <t>066131</t>
    <phoneticPr fontId="3"/>
  </si>
  <si>
    <t>066029</t>
  </si>
  <si>
    <t>065241</t>
  </si>
  <si>
    <t>065125</t>
  </si>
  <si>
    <t>065034</t>
  </si>
  <si>
    <t>066150</t>
    <phoneticPr fontId="3"/>
  </si>
  <si>
    <t>066130</t>
    <phoneticPr fontId="3"/>
  </si>
  <si>
    <t>　　　　西平井</t>
  </si>
  <si>
    <t>065240</t>
    <phoneticPr fontId="3"/>
  </si>
  <si>
    <t>065124</t>
  </si>
  <si>
    <t>古ヶ崎</t>
  </si>
  <si>
    <t>おおたかの森</t>
    <rPh sb="5" eb="6">
      <t>モリ</t>
    </rPh>
    <phoneticPr fontId="8"/>
  </si>
  <si>
    <t>066129</t>
    <phoneticPr fontId="3"/>
  </si>
  <si>
    <t>066167</t>
    <phoneticPr fontId="3"/>
  </si>
  <si>
    <t>矢切</t>
  </si>
  <si>
    <t>065123</t>
    <phoneticPr fontId="3"/>
  </si>
  <si>
    <t>065032</t>
  </si>
  <si>
    <t>066156</t>
    <phoneticPr fontId="3"/>
  </si>
  <si>
    <t>　　　江戸川台東</t>
  </si>
  <si>
    <t>066166</t>
    <phoneticPr fontId="3"/>
  </si>
  <si>
    <t>065236</t>
  </si>
  <si>
    <t>胡録台</t>
  </si>
  <si>
    <t>065030</t>
  </si>
  <si>
    <t>066147</t>
    <phoneticPr fontId="3"/>
  </si>
  <si>
    <t>066128</t>
    <phoneticPr fontId="3"/>
  </si>
  <si>
    <t>066042</t>
    <phoneticPr fontId="3"/>
  </si>
  <si>
    <t>065234</t>
  </si>
  <si>
    <t>065165</t>
    <phoneticPr fontId="3"/>
  </si>
  <si>
    <t>065029</t>
  </si>
  <si>
    <t>066138</t>
    <phoneticPr fontId="3"/>
  </si>
  <si>
    <t>066127</t>
    <phoneticPr fontId="3"/>
  </si>
  <si>
    <t>066028</t>
  </si>
  <si>
    <t>065233</t>
    <phoneticPr fontId="3"/>
  </si>
  <si>
    <t>065122</t>
    <phoneticPr fontId="3"/>
  </si>
  <si>
    <t>065028</t>
  </si>
  <si>
    <t>066146</t>
    <phoneticPr fontId="3"/>
  </si>
  <si>
    <t>066126</t>
    <phoneticPr fontId="3"/>
  </si>
  <si>
    <t>066027</t>
  </si>
  <si>
    <t>柿の木町他</t>
  </si>
  <si>
    <t>065121</t>
  </si>
  <si>
    <t>065027</t>
  </si>
  <si>
    <t>066163</t>
    <phoneticPr fontId="3"/>
  </si>
  <si>
    <t>066125</t>
    <phoneticPr fontId="3"/>
  </si>
  <si>
    <t>066026</t>
  </si>
  <si>
    <t>065232</t>
  </si>
  <si>
    <t>065182</t>
    <phoneticPr fontId="3"/>
  </si>
  <si>
    <t>065026</t>
  </si>
  <si>
    <t>066149</t>
    <phoneticPr fontId="3"/>
  </si>
  <si>
    <t>066124</t>
    <phoneticPr fontId="3"/>
  </si>
  <si>
    <t>　　宮園　鰭ヶ崎</t>
  </si>
  <si>
    <t>065231</t>
    <phoneticPr fontId="3"/>
  </si>
  <si>
    <t>065120</t>
  </si>
  <si>
    <t>065025</t>
  </si>
  <si>
    <t>066148</t>
    <phoneticPr fontId="3"/>
  </si>
  <si>
    <t>　　　江戸川台西</t>
  </si>
  <si>
    <t>066025</t>
  </si>
  <si>
    <t>065228</t>
  </si>
  <si>
    <t>065119</t>
  </si>
  <si>
    <t>065024</t>
  </si>
  <si>
    <t>066160</t>
    <phoneticPr fontId="3"/>
  </si>
  <si>
    <t>066123</t>
    <phoneticPr fontId="3"/>
  </si>
  <si>
    <t>066024</t>
  </si>
  <si>
    <t>065227</t>
  </si>
  <si>
    <t>065181</t>
    <phoneticPr fontId="3"/>
  </si>
  <si>
    <t>065023</t>
  </si>
  <si>
    <t>066159</t>
    <phoneticPr fontId="3"/>
  </si>
  <si>
    <t>066122</t>
    <phoneticPr fontId="3"/>
  </si>
  <si>
    <t>066023</t>
  </si>
  <si>
    <t>065226</t>
    <phoneticPr fontId="3"/>
  </si>
  <si>
    <t>065118</t>
  </si>
  <si>
    <t>065022</t>
  </si>
  <si>
    <t>066165</t>
    <phoneticPr fontId="3"/>
  </si>
  <si>
    <t>066121</t>
    <phoneticPr fontId="3"/>
  </si>
  <si>
    <t>066022</t>
  </si>
  <si>
    <t>中和倉・新作・中根</t>
    <rPh sb="4" eb="6">
      <t>シンサク</t>
    </rPh>
    <rPh sb="7" eb="9">
      <t>ナカネ</t>
    </rPh>
    <phoneticPr fontId="3"/>
  </si>
  <si>
    <t>065117</t>
    <phoneticPr fontId="3"/>
  </si>
  <si>
    <t>065021</t>
  </si>
  <si>
    <t>066164</t>
    <phoneticPr fontId="3"/>
  </si>
  <si>
    <t>066120</t>
    <phoneticPr fontId="3"/>
  </si>
  <si>
    <t>066021</t>
  </si>
  <si>
    <t>065164</t>
  </si>
  <si>
    <t>仲井町　</t>
  </si>
  <si>
    <t>栄町西</t>
  </si>
  <si>
    <t>　　美田</t>
  </si>
  <si>
    <t>066119</t>
    <phoneticPr fontId="3"/>
  </si>
  <si>
    <t>066020</t>
  </si>
  <si>
    <t>065163</t>
  </si>
  <si>
    <t>065116</t>
  </si>
  <si>
    <t>065019</t>
  </si>
  <si>
    <t>066145</t>
    <phoneticPr fontId="3"/>
  </si>
  <si>
    <t>　美原・平方</t>
  </si>
  <si>
    <t>066019</t>
  </si>
  <si>
    <t>065162</t>
  </si>
  <si>
    <t>065115</t>
  </si>
  <si>
    <t>065018</t>
  </si>
  <si>
    <t>066144</t>
    <phoneticPr fontId="3"/>
  </si>
  <si>
    <t>066118</t>
    <phoneticPr fontId="3"/>
  </si>
  <si>
    <t>066018</t>
  </si>
  <si>
    <t>065161</t>
  </si>
  <si>
    <t>065114</t>
    <phoneticPr fontId="3"/>
  </si>
  <si>
    <t>065017</t>
  </si>
  <si>
    <t>　　　東初石</t>
  </si>
  <si>
    <t>066117</t>
    <phoneticPr fontId="3"/>
  </si>
  <si>
    <t>　　　流山</t>
  </si>
  <si>
    <t>065160</t>
  </si>
  <si>
    <t>和名ヶ谷</t>
    <phoneticPr fontId="3"/>
  </si>
  <si>
    <t>栄町</t>
  </si>
  <si>
    <t>066143</t>
    <phoneticPr fontId="3"/>
  </si>
  <si>
    <t>066116</t>
    <phoneticPr fontId="3"/>
  </si>
  <si>
    <t>066017</t>
  </si>
  <si>
    <t>065159</t>
  </si>
  <si>
    <t>065175</t>
    <phoneticPr fontId="3"/>
  </si>
  <si>
    <t>065016</t>
  </si>
  <si>
    <t>066155</t>
    <phoneticPr fontId="3"/>
  </si>
  <si>
    <t>　　こうのす台</t>
  </si>
  <si>
    <t>066016</t>
  </si>
  <si>
    <t>065158</t>
  </si>
  <si>
    <t>065170</t>
    <phoneticPr fontId="3"/>
  </si>
  <si>
    <t>065015</t>
  </si>
  <si>
    <t>066142</t>
    <phoneticPr fontId="3"/>
  </si>
  <si>
    <t>066115</t>
    <phoneticPr fontId="3"/>
  </si>
  <si>
    <t>066015</t>
  </si>
  <si>
    <t>065157</t>
    <phoneticPr fontId="3"/>
  </si>
  <si>
    <t>065113</t>
  </si>
  <si>
    <t>065013</t>
  </si>
  <si>
    <t>066141</t>
    <phoneticPr fontId="3"/>
  </si>
  <si>
    <t>066114</t>
    <phoneticPr fontId="3"/>
  </si>
  <si>
    <t>066014</t>
  </si>
  <si>
    <t>上本郷</t>
  </si>
  <si>
    <t>065112</t>
    <phoneticPr fontId="3"/>
  </si>
  <si>
    <t>065012</t>
  </si>
  <si>
    <t>066140</t>
    <phoneticPr fontId="3"/>
  </si>
  <si>
    <t>　　　　深井（運河駅東）</t>
    <rPh sb="10" eb="11">
      <t>ヒガシ</t>
    </rPh>
    <phoneticPr fontId="3"/>
  </si>
  <si>
    <t>066013</t>
  </si>
  <si>
    <t>065156</t>
    <phoneticPr fontId="3"/>
  </si>
  <si>
    <t>松戸駅東口</t>
  </si>
  <si>
    <t>065011</t>
  </si>
  <si>
    <t>066139</t>
    <phoneticPr fontId="3"/>
  </si>
  <si>
    <t>066113</t>
    <phoneticPr fontId="3"/>
  </si>
  <si>
    <t>　三輪野山　加　平和台</t>
  </si>
  <si>
    <t>065153</t>
  </si>
  <si>
    <t>065061</t>
  </si>
  <si>
    <t>065010</t>
  </si>
  <si>
    <t>　　　西初石</t>
  </si>
  <si>
    <t>066112</t>
    <phoneticPr fontId="3"/>
  </si>
  <si>
    <t>066012</t>
  </si>
  <si>
    <t>065152</t>
    <phoneticPr fontId="3"/>
  </si>
  <si>
    <t>065062</t>
    <phoneticPr fontId="3"/>
  </si>
  <si>
    <t>065009</t>
  </si>
  <si>
    <t>066162</t>
    <phoneticPr fontId="3"/>
  </si>
  <si>
    <t>066111</t>
    <phoneticPr fontId="3"/>
  </si>
  <si>
    <t>066011</t>
  </si>
  <si>
    <t>065168</t>
    <phoneticPr fontId="3"/>
  </si>
  <si>
    <t>065060</t>
  </si>
  <si>
    <t>065008</t>
  </si>
  <si>
    <t>066137</t>
    <phoneticPr fontId="3"/>
  </si>
  <si>
    <t>066110</t>
    <phoneticPr fontId="3"/>
  </si>
  <si>
    <t>066010</t>
  </si>
  <si>
    <t>065151</t>
  </si>
  <si>
    <t>065059</t>
  </si>
  <si>
    <t>065007</t>
  </si>
  <si>
    <t>066136</t>
    <phoneticPr fontId="3"/>
  </si>
  <si>
    <t>066109</t>
    <phoneticPr fontId="3"/>
  </si>
  <si>
    <t>066009</t>
  </si>
  <si>
    <t>065167</t>
    <phoneticPr fontId="3"/>
  </si>
  <si>
    <t>065058</t>
  </si>
  <si>
    <t>065006</t>
  </si>
  <si>
    <t>066135</t>
    <phoneticPr fontId="3"/>
  </si>
  <si>
    <t>　　　　深井（運河駅西）</t>
  </si>
  <si>
    <t>066008</t>
  </si>
  <si>
    <t>065150</t>
    <phoneticPr fontId="3"/>
  </si>
  <si>
    <t>065057</t>
  </si>
  <si>
    <t>065005</t>
  </si>
  <si>
    <t>066134</t>
    <phoneticPr fontId="3"/>
  </si>
  <si>
    <t>066157</t>
    <phoneticPr fontId="3"/>
  </si>
  <si>
    <t>066007</t>
  </si>
  <si>
    <t>065148</t>
  </si>
  <si>
    <t>065056</t>
  </si>
  <si>
    <t>西馬橋Ｂ</t>
  </si>
  <si>
    <t>066133</t>
    <phoneticPr fontId="3"/>
  </si>
  <si>
    <t>066105</t>
    <phoneticPr fontId="3"/>
  </si>
  <si>
    <t>066006</t>
  </si>
  <si>
    <t>065179</t>
    <phoneticPr fontId="3"/>
  </si>
  <si>
    <t>065055</t>
  </si>
  <si>
    <t>065004</t>
  </si>
  <si>
    <t>066161</t>
    <phoneticPr fontId="3"/>
  </si>
  <si>
    <t>066104</t>
    <phoneticPr fontId="3"/>
  </si>
  <si>
    <t>066005</t>
  </si>
  <si>
    <t>065147</t>
  </si>
  <si>
    <t>065054</t>
  </si>
  <si>
    <t>065003</t>
  </si>
  <si>
    <t>066132</t>
    <phoneticPr fontId="3"/>
  </si>
  <si>
    <t>066103</t>
    <phoneticPr fontId="3"/>
  </si>
  <si>
    <t>066004</t>
  </si>
  <si>
    <t>065183</t>
    <phoneticPr fontId="3"/>
  </si>
  <si>
    <t>065053</t>
  </si>
  <si>
    <t>065002</t>
  </si>
  <si>
    <t>066158</t>
    <phoneticPr fontId="3"/>
  </si>
  <si>
    <t>066154</t>
    <phoneticPr fontId="3"/>
  </si>
  <si>
    <t>066003</t>
    <phoneticPr fontId="3"/>
  </si>
  <si>
    <t>065146</t>
    <phoneticPr fontId="3"/>
  </si>
  <si>
    <t>065052</t>
  </si>
  <si>
    <t>065001</t>
  </si>
  <si>
    <t>流山版</t>
    <rPh sb="0" eb="2">
      <t>ナガレヤマ</t>
    </rPh>
    <rPh sb="2" eb="3">
      <t>バン</t>
    </rPh>
    <phoneticPr fontId="3"/>
  </si>
  <si>
    <t>松戸駅周辺版</t>
    <rPh sb="0" eb="2">
      <t>マツド</t>
    </rPh>
    <rPh sb="2" eb="3">
      <t>エキ</t>
    </rPh>
    <rPh sb="3" eb="5">
      <t>シュウヘン</t>
    </rPh>
    <rPh sb="5" eb="6">
      <t>バン</t>
    </rPh>
    <phoneticPr fontId="3"/>
  </si>
  <si>
    <t>折込チラシ申込書⑫</t>
    <phoneticPr fontId="3"/>
  </si>
  <si>
    <t>金ケ作A</t>
  </si>
  <si>
    <t>金ケ作B</t>
  </si>
  <si>
    <t>金ケ作C</t>
  </si>
  <si>
    <t>金ケ作中学校</t>
  </si>
  <si>
    <t>五香1</t>
  </si>
  <si>
    <t>五香2A</t>
  </si>
  <si>
    <t>五香2B</t>
  </si>
  <si>
    <t>五香3</t>
  </si>
  <si>
    <t>五香4A</t>
  </si>
  <si>
    <t>五香4C・５</t>
  </si>
  <si>
    <t>五香4B六実</t>
  </si>
  <si>
    <t>五香6</t>
  </si>
  <si>
    <t>五香7A</t>
  </si>
  <si>
    <t>五香7B</t>
  </si>
  <si>
    <t>五香8･六高台1</t>
  </si>
  <si>
    <t>五香西1A</t>
  </si>
  <si>
    <t>五香西1B</t>
  </si>
  <si>
    <t>五香西2A</t>
  </si>
  <si>
    <t>五香西2B</t>
  </si>
  <si>
    <t>五香西2C3</t>
  </si>
  <si>
    <t>五香西3・4</t>
  </si>
  <si>
    <t>五香南1</t>
  </si>
  <si>
    <t>五香南2</t>
  </si>
  <si>
    <t>五香南3</t>
  </si>
  <si>
    <t>常盤平1</t>
  </si>
  <si>
    <t>常盤平2A</t>
  </si>
  <si>
    <t>常盤平2B</t>
  </si>
  <si>
    <t>常盤平2C</t>
  </si>
  <si>
    <t>常盤平3A</t>
  </si>
  <si>
    <t>常盤平3B</t>
  </si>
  <si>
    <t>常盤平3C</t>
  </si>
  <si>
    <t>常盤平3D</t>
  </si>
  <si>
    <t>常盤平3E</t>
  </si>
  <si>
    <t>常盤平4A</t>
  </si>
  <si>
    <t>常盤平4B</t>
  </si>
  <si>
    <t>常盤平4C</t>
  </si>
  <si>
    <t>常盤平5A</t>
  </si>
  <si>
    <t>常盤平5・6</t>
  </si>
  <si>
    <t>常盤平6B</t>
  </si>
  <si>
    <t>常盤平7A</t>
  </si>
  <si>
    <t>常盤平7B</t>
  </si>
  <si>
    <t>常盤平7C</t>
  </si>
  <si>
    <t>常盤平　西窪町A</t>
  </si>
  <si>
    <t>常盤平　西窪町B</t>
  </si>
  <si>
    <t>常盤平　双葉町</t>
  </si>
  <si>
    <t>常盤平　松葉町A</t>
  </si>
  <si>
    <t>日暮7A</t>
  </si>
  <si>
    <t>日暮7C　宮ノ台</t>
  </si>
  <si>
    <t>牧の原　五香西3A</t>
  </si>
  <si>
    <t>牧の原　五香西3B</t>
  </si>
  <si>
    <t>牧の原1　日暮6B</t>
  </si>
  <si>
    <t>牧の原2A</t>
  </si>
  <si>
    <t>牧の原2B</t>
  </si>
  <si>
    <t>牧の原小学校</t>
  </si>
  <si>
    <t>串崎新田　Ｄ2</t>
  </si>
  <si>
    <t>串崎新田　松飛台D</t>
  </si>
  <si>
    <t>串崎新田　松飛台A</t>
  </si>
  <si>
    <t>串崎南町A</t>
  </si>
  <si>
    <t>紙敷1・串崎南町B</t>
  </si>
  <si>
    <t>松飛台B</t>
  </si>
  <si>
    <t>松飛台C</t>
  </si>
  <si>
    <t>松飛台E</t>
  </si>
  <si>
    <t>六実1</t>
  </si>
  <si>
    <t>六実2</t>
  </si>
  <si>
    <t>六実3A4A</t>
  </si>
  <si>
    <t>六実3B4B</t>
  </si>
  <si>
    <t>六実5</t>
  </si>
  <si>
    <t>六実6A</t>
  </si>
  <si>
    <t>六実6B</t>
  </si>
  <si>
    <t>高南台2A3A　六高台9A</t>
  </si>
  <si>
    <t>六高台2</t>
  </si>
  <si>
    <t>六高台3</t>
  </si>
  <si>
    <t>六高台4</t>
  </si>
  <si>
    <t>六高台5　高南台1A</t>
  </si>
  <si>
    <t>六高台5</t>
  </si>
  <si>
    <t>六高台7</t>
  </si>
  <si>
    <t>六高台8</t>
  </si>
  <si>
    <t>六高台6A</t>
  </si>
  <si>
    <t>高柳新田</t>
  </si>
  <si>
    <t>陣屋前橋A</t>
  </si>
  <si>
    <t>陣屋前橋B</t>
  </si>
  <si>
    <t>常盤平　陣屋前</t>
  </si>
  <si>
    <t>日暮1</t>
  </si>
  <si>
    <t>日暮2</t>
  </si>
  <si>
    <t>日暮3</t>
  </si>
  <si>
    <t>日暮4</t>
  </si>
  <si>
    <t>日暮5</t>
  </si>
  <si>
    <t>千駄堀</t>
  </si>
  <si>
    <t>千駄堀　八景台</t>
  </si>
  <si>
    <t>松戸新田　松戸地蔵尊</t>
  </si>
  <si>
    <t>千駄堀　駒形</t>
  </si>
  <si>
    <t>河原塚小学校</t>
  </si>
  <si>
    <t>河原塚中学校</t>
  </si>
  <si>
    <t>日暮　河原塚　Ａ</t>
  </si>
  <si>
    <t>河原塚　Ｂ</t>
  </si>
  <si>
    <t>稔台1　TAIRAYA</t>
  </si>
  <si>
    <t>稔台1</t>
  </si>
  <si>
    <t>稔台1　稔台保育園</t>
  </si>
  <si>
    <t>稔台2・3　稔台小学校</t>
  </si>
  <si>
    <t>稔台7　市民センター</t>
  </si>
  <si>
    <t>稔台7</t>
  </si>
  <si>
    <t>稔台8・日暮8</t>
  </si>
  <si>
    <t>稔台3・日暮8</t>
  </si>
  <si>
    <t>東松戸1</t>
  </si>
  <si>
    <t>東松戸3・4</t>
  </si>
  <si>
    <t>秋山Ａ</t>
  </si>
  <si>
    <t>秋山Ｂ</t>
  </si>
  <si>
    <t>秋山1・2</t>
  </si>
  <si>
    <t>秋山3</t>
  </si>
  <si>
    <t>市川大町</t>
  </si>
  <si>
    <t>しいの木台1・2</t>
  </si>
  <si>
    <t>しいの木台3・六高台西</t>
  </si>
  <si>
    <t>しいの木台3・4</t>
  </si>
  <si>
    <t>しいの木台4</t>
  </si>
  <si>
    <t>しいの木台5</t>
  </si>
  <si>
    <t>高柳新田　中峠公園</t>
  </si>
  <si>
    <t>高柳小学校</t>
  </si>
  <si>
    <t>高柳　藤心</t>
  </si>
  <si>
    <t>高南台1Ｂ・3</t>
  </si>
  <si>
    <t>くぬぎ山1</t>
  </si>
  <si>
    <t>くぬぎ山2</t>
  </si>
  <si>
    <t>くぬぎ山3</t>
  </si>
  <si>
    <t>くぬぎ山4</t>
  </si>
  <si>
    <t>くぬぎ山5</t>
  </si>
  <si>
    <t>西佐津間1</t>
  </si>
  <si>
    <t>西佐津間2</t>
  </si>
  <si>
    <t>南佐津間</t>
  </si>
  <si>
    <t>幸田1・2</t>
  </si>
  <si>
    <t>幸田3・4</t>
  </si>
  <si>
    <t>幸田5</t>
  </si>
  <si>
    <t>平賀　本土寺</t>
  </si>
  <si>
    <t>平賀</t>
  </si>
  <si>
    <t>中金杉1.2</t>
  </si>
  <si>
    <t>中金杉3　殿平賀</t>
  </si>
  <si>
    <t>中金杉4.5</t>
  </si>
  <si>
    <t>殿平賀小学校</t>
  </si>
  <si>
    <t>大金平1</t>
  </si>
  <si>
    <t>大金平2　殿平賀</t>
  </si>
  <si>
    <t>大金平3</t>
  </si>
  <si>
    <t>大金平4</t>
  </si>
  <si>
    <t>大金平5</t>
  </si>
  <si>
    <t>東平賀</t>
  </si>
  <si>
    <t>東平賀　北小金駅北口</t>
  </si>
  <si>
    <t>大谷口</t>
  </si>
  <si>
    <t>大谷口オ－ベル新松戸</t>
  </si>
  <si>
    <t>大谷口　下山公園</t>
  </si>
  <si>
    <t>大谷口　常真寺</t>
  </si>
  <si>
    <t>横須賀1</t>
  </si>
  <si>
    <t>横須賀2</t>
  </si>
  <si>
    <t>新松戸北1</t>
  </si>
  <si>
    <t>新松戸北2</t>
  </si>
  <si>
    <t>新松戸北2　ファミ－ルハイツ</t>
  </si>
  <si>
    <t>新松戸１Ａ</t>
  </si>
  <si>
    <t>新松戸1Ｂ</t>
  </si>
  <si>
    <t>新松戸２Ａ</t>
  </si>
  <si>
    <t>新松戸２Ｂ</t>
  </si>
  <si>
    <t>新松戸３Ａ</t>
  </si>
  <si>
    <t>新松戸３Ｂ</t>
  </si>
  <si>
    <t>新松戸３Ｃ</t>
  </si>
  <si>
    <t>新松戸3Ｄ6Ｄ</t>
  </si>
  <si>
    <t>新松戸4Ａ</t>
  </si>
  <si>
    <t>新松戸４Ｂ</t>
  </si>
  <si>
    <t>新松戸４Ｃ</t>
  </si>
  <si>
    <t>新松戸５Ａ</t>
  </si>
  <si>
    <t>新松戸５Ｂ</t>
  </si>
  <si>
    <t>新松戸６Ａ</t>
  </si>
  <si>
    <t>新松戸６Ｂ</t>
  </si>
  <si>
    <t>新松戸６Ｃ</t>
  </si>
  <si>
    <t>新松戸７Ａ</t>
  </si>
  <si>
    <t>新松戸7B</t>
  </si>
  <si>
    <t>新松戸７Ｃ</t>
  </si>
  <si>
    <t>新松戸７Ｄ</t>
  </si>
  <si>
    <t>新松戸７Ｅ</t>
  </si>
  <si>
    <t>新松戸7F</t>
  </si>
  <si>
    <t>新松戸南1A</t>
  </si>
  <si>
    <t>新松戸南１Ｂ</t>
  </si>
  <si>
    <t>新松戸南1Ｃ</t>
  </si>
  <si>
    <t>新松戸南2　</t>
  </si>
  <si>
    <t>新松戸南3</t>
  </si>
  <si>
    <t>西馬橋1Ａ</t>
  </si>
  <si>
    <t>西馬橋1Ｂ</t>
  </si>
  <si>
    <t>西馬橋2Ｂ</t>
  </si>
  <si>
    <t>西馬橋3</t>
  </si>
  <si>
    <t>西馬橋4Ａ</t>
  </si>
  <si>
    <t>西馬橋4Ｂ</t>
  </si>
  <si>
    <t>西馬橋蔵元町Ａ</t>
  </si>
  <si>
    <t>西馬橋蔵元町Ｂ</t>
  </si>
  <si>
    <t>西馬橋相川町Ａ</t>
  </si>
  <si>
    <t>西馬橋相川町Ｂ</t>
  </si>
  <si>
    <t>西馬橋幸町</t>
  </si>
  <si>
    <t>小金原1　根木内中学校</t>
  </si>
  <si>
    <t>小金原2</t>
  </si>
  <si>
    <t>小金原3　小金原団地</t>
  </si>
  <si>
    <t>小金原3　みやおか幼稚園</t>
  </si>
  <si>
    <t>小金原4　からす公園</t>
  </si>
  <si>
    <t>小金原4　めじろ公園</t>
  </si>
  <si>
    <t>小金原5　すずめ公園</t>
  </si>
  <si>
    <t>小金原5　うぐいす公園</t>
  </si>
  <si>
    <t>小金原6B</t>
  </si>
  <si>
    <t>小金原6A</t>
  </si>
  <si>
    <t>小金原6松戸北郵便局</t>
  </si>
  <si>
    <t>小金原7　かもめ公園</t>
  </si>
  <si>
    <t>小金原7　栗ケ沢</t>
  </si>
  <si>
    <t>小金原7　栗ヶ沢小学校</t>
  </si>
  <si>
    <t>小金原7　小金原団地</t>
  </si>
  <si>
    <t>小金原8　貝の花小学校</t>
  </si>
  <si>
    <t>小金原9</t>
  </si>
  <si>
    <t>小金原9　ひばり公園</t>
  </si>
  <si>
    <t>栗ヶ沢　松戸養護学校</t>
  </si>
  <si>
    <t>金が作　佐野公民館</t>
  </si>
  <si>
    <t>根木内ケアハウス</t>
  </si>
  <si>
    <t>根木内　ラミ－ユ松戸</t>
  </si>
  <si>
    <t>根木内東小学校</t>
  </si>
  <si>
    <t>久保平賀</t>
  </si>
  <si>
    <t>小金きよし4・5</t>
  </si>
  <si>
    <t>八ヶ崎1</t>
  </si>
  <si>
    <t>八ヶ崎2</t>
  </si>
  <si>
    <t>八ヶ崎3A</t>
  </si>
  <si>
    <t>八ヶ崎3B</t>
  </si>
  <si>
    <t>八ヶ崎4</t>
  </si>
  <si>
    <t>八ヶ崎5A</t>
  </si>
  <si>
    <t>八ヶ崎5B</t>
  </si>
  <si>
    <t>八ヶ崎6　八ヶ崎小学校</t>
  </si>
  <si>
    <t>八ヶ崎6</t>
  </si>
  <si>
    <t>八ヶ崎6・7</t>
  </si>
  <si>
    <t>八ヶ崎7</t>
  </si>
  <si>
    <t>八ヶ崎8</t>
  </si>
  <si>
    <t>八ヶ崎　緑町</t>
  </si>
  <si>
    <t>三ヶ月島谷台公園</t>
  </si>
  <si>
    <t>三ヶ月</t>
  </si>
  <si>
    <t>二ツ木　幸谷小学校</t>
  </si>
  <si>
    <t>二ツ木ニ三ヶ丘幼稚園</t>
  </si>
  <si>
    <t>二ツ木　二葉町</t>
  </si>
  <si>
    <t>馬橋第三中学校</t>
  </si>
  <si>
    <t>馬橋　保育園</t>
  </si>
  <si>
    <t>馬橋　萬満寺</t>
  </si>
  <si>
    <t>東平賀Ａ</t>
  </si>
  <si>
    <t>東平賀Ｂ</t>
  </si>
  <si>
    <t>北小金駅前Ａ</t>
  </si>
  <si>
    <t>北小金駅前Ｂ</t>
  </si>
  <si>
    <t>幸谷A・新松戸東</t>
  </si>
  <si>
    <t>幸谷B</t>
  </si>
  <si>
    <t>幸谷C</t>
  </si>
  <si>
    <t>清志町1･幸谷</t>
  </si>
  <si>
    <t>清志町2</t>
  </si>
  <si>
    <t>清志町3</t>
  </si>
  <si>
    <t>小金小学校</t>
  </si>
  <si>
    <t>東平賀･小金</t>
  </si>
  <si>
    <t>きよしヶ丘2</t>
  </si>
  <si>
    <t>きよしヶ丘3A</t>
  </si>
  <si>
    <t>きよしヶ丘3B</t>
  </si>
  <si>
    <t>上総町</t>
  </si>
  <si>
    <t>小金南中学校</t>
  </si>
  <si>
    <t>2023年9月分</t>
  </si>
  <si>
    <t>竹ヶ花</t>
  </si>
  <si>
    <t>小根本</t>
  </si>
  <si>
    <t>小根本　松戸市役所</t>
  </si>
  <si>
    <t>岩瀬　住吉畑</t>
  </si>
  <si>
    <t>松戸　駅東口</t>
  </si>
  <si>
    <t>岩瀬　離山</t>
  </si>
  <si>
    <t>松戸　市民会館</t>
  </si>
  <si>
    <t>松戸</t>
  </si>
  <si>
    <t>松戸旭が丘第二公園</t>
  </si>
  <si>
    <t>陣ヶ前交差点</t>
  </si>
  <si>
    <t>松戸戸定ヶ丘歴史公園</t>
  </si>
  <si>
    <t>稔台・和名ヶ谷</t>
  </si>
  <si>
    <t>和名ヶ谷B</t>
  </si>
  <si>
    <t>和名ヶ谷C</t>
  </si>
  <si>
    <t>和名ヶ谷D</t>
  </si>
  <si>
    <t>仲井町1</t>
  </si>
  <si>
    <t>仲井町2</t>
  </si>
  <si>
    <t>仲井町3</t>
  </si>
  <si>
    <t>緑ヶ丘1</t>
  </si>
  <si>
    <t>緑ヶ丘2</t>
  </si>
  <si>
    <t>胡録台　大畑</t>
  </si>
  <si>
    <t>胡録台・岩瀬</t>
  </si>
  <si>
    <t>胡録台　拓野公園</t>
  </si>
  <si>
    <t>胡録台　拓野緑地</t>
  </si>
  <si>
    <t>胡録台　中央消防署</t>
  </si>
  <si>
    <t>胡録台A</t>
  </si>
  <si>
    <t>胡録台B</t>
  </si>
  <si>
    <t>松戸新田　寒風台小学校</t>
  </si>
  <si>
    <t>松戸新田　ケ－ヨ－デイツ－</t>
  </si>
  <si>
    <t>松戸新田　松戸自動車学校</t>
  </si>
  <si>
    <t>松戸新田　松戸南部市場</t>
  </si>
  <si>
    <t>松戸新田　南中町</t>
  </si>
  <si>
    <t>松戸新田　フィオリの丘</t>
  </si>
  <si>
    <t>松戸新田A</t>
  </si>
  <si>
    <t>松戸新田B</t>
  </si>
  <si>
    <t>野菊野団地</t>
  </si>
  <si>
    <t>松戸　旭ヶ丘第一公園</t>
  </si>
  <si>
    <t>陣ヶ前公園</t>
  </si>
  <si>
    <t>南花島1</t>
  </si>
  <si>
    <t>南花島3A</t>
  </si>
  <si>
    <t>南花島3B</t>
  </si>
  <si>
    <t>稔台8・松戸新田</t>
  </si>
  <si>
    <t>稔台8</t>
  </si>
  <si>
    <t>北松戸　西口</t>
  </si>
  <si>
    <t>北松戸　東口</t>
  </si>
  <si>
    <t>北松戸2</t>
  </si>
  <si>
    <t>北松戸3　仲台公園</t>
  </si>
  <si>
    <t>北松戸3　さつき幼稚園</t>
  </si>
  <si>
    <t>西馬橋5</t>
  </si>
  <si>
    <t>西馬橋広手町</t>
  </si>
  <si>
    <t>馬橋広手</t>
  </si>
  <si>
    <t>中根長津町</t>
  </si>
  <si>
    <t>栄町1</t>
  </si>
  <si>
    <t>栄町2</t>
  </si>
  <si>
    <t>栄町3A</t>
  </si>
  <si>
    <t>栄町3B</t>
  </si>
  <si>
    <t>栄町4</t>
  </si>
  <si>
    <t>栄町5A</t>
  </si>
  <si>
    <t>栄町5B</t>
  </si>
  <si>
    <t>栄町6</t>
  </si>
  <si>
    <t>栄町7</t>
  </si>
  <si>
    <t>栄町8A</t>
  </si>
  <si>
    <t>栄町8B</t>
  </si>
  <si>
    <t>栄町西1</t>
  </si>
  <si>
    <t>栄町西2.3</t>
  </si>
  <si>
    <t>栄町西4.5</t>
  </si>
  <si>
    <t>古ヶ崎1</t>
  </si>
  <si>
    <t>古ヶ崎2A</t>
  </si>
  <si>
    <t>古ヶ崎2B</t>
  </si>
  <si>
    <t>古ヶ崎2C</t>
  </si>
  <si>
    <t>古ヶ崎3A</t>
  </si>
  <si>
    <t>古ヶ崎3B</t>
  </si>
  <si>
    <t>古ヶ崎4A</t>
  </si>
  <si>
    <t>古ヶ崎4B</t>
  </si>
  <si>
    <t>古ヶ崎　樋野口</t>
  </si>
  <si>
    <t>古ヶ崎B</t>
  </si>
  <si>
    <t>樋野口A</t>
  </si>
  <si>
    <t>竹ヶ花西町</t>
  </si>
  <si>
    <t>根本A</t>
  </si>
  <si>
    <t>根本B</t>
  </si>
  <si>
    <t>根本C</t>
  </si>
  <si>
    <t>根本D</t>
  </si>
  <si>
    <t>松戸A</t>
  </si>
  <si>
    <t>松戸B</t>
  </si>
  <si>
    <t>松戸　駅西口</t>
  </si>
  <si>
    <t>松戸C</t>
  </si>
  <si>
    <t>松戸E</t>
  </si>
  <si>
    <t>小山A</t>
  </si>
  <si>
    <t>小山B</t>
  </si>
  <si>
    <t>小山C</t>
  </si>
  <si>
    <t>小山D</t>
  </si>
  <si>
    <t>小山上矢切</t>
  </si>
  <si>
    <t>上矢切A</t>
  </si>
  <si>
    <t>上矢切B</t>
  </si>
  <si>
    <t>上本郷　下馬木</t>
  </si>
  <si>
    <t>南花島2</t>
  </si>
  <si>
    <t>南花島4丁目</t>
  </si>
  <si>
    <t>上本郷3A　新堀公園</t>
  </si>
  <si>
    <t>上本郷3B</t>
  </si>
  <si>
    <t>上本郷　上本郷小学校</t>
  </si>
  <si>
    <t>上本郷　専修大松戸</t>
  </si>
  <si>
    <t>上本郷　上本郷第二小学校</t>
  </si>
  <si>
    <t>上本郷　運動公園</t>
  </si>
  <si>
    <t>中和倉　千駄堀</t>
  </si>
  <si>
    <t>上本郷　北台A</t>
  </si>
  <si>
    <t>上本郷　北台B</t>
  </si>
  <si>
    <t>上本郷　前田公園</t>
  </si>
  <si>
    <t>千駄堀　松戸高校</t>
  </si>
  <si>
    <t>上本郷　松ヶ丘団地</t>
  </si>
  <si>
    <t>新作</t>
  </si>
  <si>
    <t>新作　プロムナ－ド北松戸</t>
  </si>
  <si>
    <t>中和倉　寒風沖</t>
  </si>
  <si>
    <t>中和倉　宮の後　内畑</t>
  </si>
  <si>
    <t>中和倉　向山</t>
  </si>
  <si>
    <t>中和倉公園</t>
  </si>
  <si>
    <t>中根殿山公園</t>
  </si>
  <si>
    <t>馬橋西条　中根</t>
  </si>
  <si>
    <t>小山</t>
  </si>
  <si>
    <t>松戸（松戸第３住宅）</t>
  </si>
  <si>
    <t>柿の木町・萩町Ａ</t>
  </si>
  <si>
    <t>中松町・戸山町</t>
  </si>
  <si>
    <t>丸山町・梨元町</t>
  </si>
  <si>
    <t>上矢切</t>
  </si>
  <si>
    <t>中矢切</t>
  </si>
  <si>
    <t>下矢切Ｂ</t>
  </si>
  <si>
    <t>三矢小台１･２</t>
  </si>
  <si>
    <t>三矢小台３　</t>
  </si>
  <si>
    <t>三矢小台４</t>
  </si>
  <si>
    <t>三矢小台５</t>
  </si>
  <si>
    <t>大橋Ａ</t>
  </si>
  <si>
    <t>三輪野山Ｃ・加３</t>
  </si>
  <si>
    <t>加1</t>
  </si>
  <si>
    <t>加２</t>
  </si>
  <si>
    <t>加４･５</t>
  </si>
  <si>
    <t>加６</t>
  </si>
  <si>
    <t>加１･平和台1</t>
  </si>
  <si>
    <t>平和台２･３</t>
  </si>
  <si>
    <t>平和台４</t>
  </si>
  <si>
    <t>平和台４･５</t>
  </si>
  <si>
    <t>平和台５</t>
  </si>
  <si>
    <t>流山１･２</t>
  </si>
  <si>
    <t>流山３･４</t>
  </si>
  <si>
    <t>流山５･６</t>
  </si>
  <si>
    <t>流山８Ａ</t>
  </si>
  <si>
    <t>流山７･８Ｂ</t>
  </si>
  <si>
    <t>宮園１・鰭ヶ崎</t>
  </si>
  <si>
    <t>宮園２</t>
  </si>
  <si>
    <t>宮園３</t>
  </si>
  <si>
    <t>大字鰭ヶ崎Ａ</t>
  </si>
  <si>
    <t>大字鰭ヶ崎Ｂ</t>
  </si>
  <si>
    <t>大字鰭ヶ崎Ｃ</t>
  </si>
  <si>
    <t>大字鰭ヶ崎Ｄ</t>
  </si>
  <si>
    <t>大字鰭ヶ崎Ｅ</t>
  </si>
  <si>
    <t>西平井Ａ</t>
  </si>
  <si>
    <t>西平井Ｂ</t>
  </si>
  <si>
    <t>西平井Ｃ</t>
  </si>
  <si>
    <t>西平井D</t>
  </si>
  <si>
    <t>西平井E</t>
  </si>
  <si>
    <t>西平井・鰭ヶ崎</t>
  </si>
  <si>
    <t>南流山１Ａ</t>
  </si>
  <si>
    <t>南流山１Ｂ</t>
  </si>
  <si>
    <t>南流山２Ａ</t>
  </si>
  <si>
    <t>南流山２Ｂ</t>
  </si>
  <si>
    <t>南流山３Ａ</t>
  </si>
  <si>
    <t>南流山３Ｂ</t>
  </si>
  <si>
    <t>南流山４</t>
  </si>
  <si>
    <t>南流山５</t>
  </si>
  <si>
    <t>南流山６Ａ</t>
  </si>
  <si>
    <t>南流山６Ｂ</t>
  </si>
  <si>
    <t>南流山６・７・８</t>
  </si>
  <si>
    <t>南流山７</t>
  </si>
  <si>
    <t>南流山８A</t>
  </si>
  <si>
    <t>南流山8B</t>
  </si>
  <si>
    <t>南流山中学校</t>
  </si>
  <si>
    <t>西初石1</t>
  </si>
  <si>
    <t>西初石2A</t>
  </si>
  <si>
    <t>西初石2B</t>
  </si>
  <si>
    <t>西初石2･3</t>
  </si>
  <si>
    <t>西初石3</t>
  </si>
  <si>
    <t>若葉台</t>
  </si>
  <si>
    <t>西初石4</t>
  </si>
  <si>
    <t>流山郵便局</t>
  </si>
  <si>
    <t>西初石4・5</t>
  </si>
  <si>
    <t>東初石1</t>
  </si>
  <si>
    <t>東初石2</t>
  </si>
  <si>
    <t>東初石3A</t>
  </si>
  <si>
    <t>東初石3B</t>
  </si>
  <si>
    <t>東初石3C</t>
  </si>
  <si>
    <t>東初石4</t>
  </si>
  <si>
    <t>美田保育所</t>
  </si>
  <si>
    <t>八木北小</t>
  </si>
  <si>
    <t>おおたかの森北1A</t>
  </si>
  <si>
    <t>おおたかの森北1B</t>
  </si>
  <si>
    <t>おおたかの森北2A（東初石5A）</t>
  </si>
  <si>
    <t>おおたかの森北2B（東初石5B）</t>
  </si>
  <si>
    <t>おおたかの森東1（東初石6A）</t>
  </si>
  <si>
    <t>おおたかの森東2（十太夫A）</t>
  </si>
  <si>
    <t>おおたかの森東4（十太夫B）</t>
  </si>
  <si>
    <t>おおたかの森西1・南1（市野谷）</t>
  </si>
  <si>
    <t>おおたかの森西4（西初石5）</t>
  </si>
  <si>
    <t>おおたかの森南1A（西初石6A）</t>
  </si>
  <si>
    <t>おおたかの森南1B（西初石6B）</t>
  </si>
  <si>
    <t>駒木A</t>
  </si>
  <si>
    <t>駒木B</t>
  </si>
  <si>
    <t>駒木C</t>
  </si>
  <si>
    <t>駒木D</t>
  </si>
  <si>
    <t>駒形神社</t>
  </si>
  <si>
    <t>東深井交差点</t>
  </si>
  <si>
    <t>東深井中</t>
  </si>
  <si>
    <t>西深井小</t>
  </si>
  <si>
    <t>東深井</t>
  </si>
  <si>
    <t>森の図書館</t>
  </si>
  <si>
    <t>東深井小</t>
  </si>
  <si>
    <t>東急団地</t>
  </si>
  <si>
    <t>オークタウン江戸川台</t>
  </si>
  <si>
    <t>東深井９号公園</t>
  </si>
  <si>
    <t>こうのす台Ａ</t>
  </si>
  <si>
    <t>こうのす台B</t>
  </si>
  <si>
    <t>ひらかた団地</t>
  </si>
  <si>
    <t>美原3・4</t>
  </si>
  <si>
    <t>美原1・2</t>
  </si>
  <si>
    <t>江戸川台西1</t>
  </si>
  <si>
    <t>江戸川台西1･2</t>
  </si>
  <si>
    <t>江戸川台西2･3</t>
  </si>
  <si>
    <t>江戸川台テニスクラブ</t>
  </si>
  <si>
    <t>江戸川台西4</t>
  </si>
  <si>
    <t>江戸川台東4</t>
  </si>
  <si>
    <t>江戸川台東2</t>
  </si>
  <si>
    <t>江戸川台東3A</t>
  </si>
  <si>
    <t>江戸川台東3B</t>
  </si>
  <si>
    <t>江戸川台東1</t>
  </si>
  <si>
    <t>富士見台･北</t>
  </si>
  <si>
    <t>中野久木</t>
  </si>
  <si>
    <t>富士見台1･2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</si>
</sst>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yyyy&quot;年&quot;m&quot;月分&quot;"/>
    <numFmt numFmtId="177" formatCode="m/d"/>
    <numFmt numFmtId="178" formatCode="m/d;@"/>
    <numFmt numFmtId="179" formatCode="&quot;更新日　&quot;yyyy/m/d"/>
    <numFmt numFmtId="180" formatCode="#,##0_ "/>
    <numFmt numFmtId="181" formatCode="#,###&quot;部&quot;"/>
    <numFmt numFmtId="182" formatCode="0.0"/>
  </numFmts>
  <fonts count="21" x14ac:knownFonts="1">
    <font>
      <sz val="11"/>
      <name val="ＭＳ Ｐゴシック"/>
      <family val="3"/>
      <charset val="128"/>
    </font>
    <font>
      <sz val="11"/>
      <name val="ＭＳ Ｐゴシック"/>
      <family val="3"/>
      <charset val="128"/>
    </font>
    <font>
      <sz val="36"/>
      <name val="ＭＳ Ｐゴシック"/>
      <family val="3"/>
      <charset val="128"/>
    </font>
    <font>
      <sz val="6"/>
      <name val="ＭＳ Ｐゴシック"/>
      <family val="3"/>
      <charset val="128"/>
    </font>
    <font>
      <b/>
      <sz val="18"/>
      <name val="ＭＳ Ｐゴシック"/>
      <family val="3"/>
      <charset val="128"/>
    </font>
    <font>
      <b/>
      <sz val="20"/>
      <name val="ＭＳ Ｐゴシック"/>
      <family val="3"/>
      <charset val="128"/>
    </font>
    <font>
      <sz val="14"/>
      <name val="ＭＳ Ｐゴシック"/>
      <family val="3"/>
      <charset val="128"/>
    </font>
    <font>
      <sz val="28"/>
      <name val="ＭＳ Ｐゴシック"/>
      <family val="3"/>
      <charset val="128"/>
    </font>
    <font>
      <sz val="16"/>
      <name val="ＭＳ Ｐゴシック"/>
      <family val="3"/>
      <charset val="128"/>
    </font>
    <font>
      <sz val="11"/>
      <color theme="0"/>
      <name val="ＭＳ Ｐゴシック"/>
      <family val="3"/>
      <charset val="128"/>
    </font>
    <font>
      <sz val="11"/>
      <color indexed="9"/>
      <name val="ＭＳ Ｐゴシック"/>
      <family val="3"/>
      <charset val="128"/>
    </font>
    <font>
      <sz val="10"/>
      <name val="ＭＳ Ｐゴシック"/>
      <family val="3"/>
      <charset val="128"/>
    </font>
    <font>
      <sz val="20"/>
      <name val="ＭＳ Ｐゴシック"/>
      <family val="3"/>
      <charset val="128"/>
    </font>
    <font>
      <sz val="22"/>
      <name val="ＭＳ Ｐゴシック"/>
      <family val="3"/>
      <charset val="128"/>
    </font>
    <font>
      <sz val="26"/>
      <name val="ＭＳ Ｐゴシック"/>
      <family val="3"/>
      <charset val="128"/>
    </font>
    <font>
      <b/>
      <sz val="14"/>
      <name val="ＭＳ Ｐゴシック"/>
      <family val="3"/>
      <charset val="128"/>
    </font>
    <font>
      <b/>
      <sz val="11"/>
      <name val="ＭＳ Ｐゴシック"/>
      <family val="3"/>
      <charset val="128"/>
    </font>
    <font>
      <sz val="24"/>
      <name val="ＭＳ Ｐゴシック"/>
      <family val="3"/>
      <charset val="128"/>
    </font>
    <font>
      <b/>
      <sz val="12"/>
      <name val="ＭＳ Ｐゴシック"/>
      <family val="3"/>
      <charset val="128"/>
    </font>
    <font>
      <b/>
      <sz val="10"/>
      <name val="ＭＳ Ｐゴシック"/>
      <family val="3"/>
      <charset val="128"/>
    </font>
    <font>
      <sz val="11"/>
      <color rgb="FF333333"/>
      <name val="ＭＳ Ｐゴシック"/>
      <family val="3"/>
      <charset val="128"/>
    </font>
  </fonts>
  <fills count="14">
    <fill>
      <patternFill patternType="none"/>
    </fill>
    <fill>
      <patternFill patternType="gray125"/>
    </fill>
    <fill>
      <patternFill patternType="mediumGray">
        <fgColor indexed="22"/>
      </patternFill>
    </fill>
    <fill>
      <patternFill patternType="solid">
        <fgColor indexed="22"/>
        <bgColor indexed="64"/>
      </patternFill>
    </fill>
    <fill>
      <patternFill patternType="lightGray">
        <fgColor indexed="55"/>
        <bgColor indexed="13"/>
      </patternFill>
    </fill>
    <fill>
      <patternFill patternType="solid">
        <fgColor theme="0" tint="-0.14996795556505021"/>
        <bgColor indexed="64"/>
      </patternFill>
    </fill>
    <fill>
      <patternFill patternType="solid">
        <fgColor indexed="11"/>
        <bgColor indexed="64"/>
      </patternFill>
    </fill>
    <fill>
      <patternFill patternType="solid">
        <fgColor indexed="46"/>
        <bgColor indexed="64"/>
      </patternFill>
    </fill>
    <fill>
      <patternFill patternType="solid">
        <fgColor indexed="47"/>
        <bgColor indexed="64"/>
      </patternFill>
    </fill>
    <fill>
      <patternFill patternType="solid">
        <fgColor indexed="15"/>
        <bgColor indexed="64"/>
      </patternFill>
    </fill>
    <fill>
      <patternFill patternType="solid">
        <fgColor indexed="12"/>
        <bgColor indexed="64"/>
      </patternFill>
    </fill>
    <fill>
      <patternFill patternType="solid">
        <fgColor indexed="61"/>
        <bgColor indexed="64"/>
      </patternFill>
    </fill>
    <fill>
      <patternFill patternType="solid">
        <fgColor indexed="51"/>
        <bgColor indexed="64"/>
      </patternFill>
    </fill>
    <fill>
      <patternFill patternType="solid">
        <fgColor theme="0"/>
        <bgColor indexed="64"/>
      </patternFill>
    </fill>
  </fills>
  <borders count="12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ck">
        <color indexed="64"/>
      </bottom>
      <diagonal/>
    </border>
    <border>
      <left/>
      <right/>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style="thick">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ck">
        <color indexed="64"/>
      </left>
      <right/>
      <top/>
      <bottom/>
      <diagonal/>
    </border>
    <border>
      <left/>
      <right style="thick">
        <color indexed="64"/>
      </right>
      <top/>
      <bottom/>
      <diagonal/>
    </border>
    <border>
      <left/>
      <right style="thin">
        <color indexed="64"/>
      </right>
      <top/>
      <bottom/>
      <diagonal/>
    </border>
    <border>
      <left style="thin">
        <color indexed="64"/>
      </left>
      <right/>
      <top/>
      <bottom/>
      <diagonal/>
    </border>
    <border>
      <left/>
      <right/>
      <top/>
      <bottom style="hair">
        <color indexed="64"/>
      </bottom>
      <diagonal/>
    </border>
    <border>
      <left style="thick">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right style="medium">
        <color indexed="64"/>
      </right>
      <top/>
      <bottom/>
      <diagonal/>
    </border>
    <border>
      <left style="thick">
        <color indexed="64"/>
      </left>
      <right/>
      <top/>
      <bottom style="hair">
        <color indexed="64"/>
      </bottom>
      <diagonal/>
    </border>
    <border>
      <left/>
      <right style="thin">
        <color indexed="64"/>
      </right>
      <top/>
      <bottom style="hair">
        <color indexed="64"/>
      </bottom>
      <diagonal/>
    </border>
    <border>
      <left/>
      <right/>
      <top style="hair">
        <color indexed="64"/>
      </top>
      <bottom style="hair">
        <color indexed="64"/>
      </bottom>
      <diagonal/>
    </border>
    <border>
      <left style="medium">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thick">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diagonal/>
    </border>
    <border>
      <left style="hair">
        <color indexed="64"/>
      </left>
      <right/>
      <top style="hair">
        <color indexed="64"/>
      </top>
      <bottom/>
      <diagonal/>
    </border>
    <border>
      <left style="thick">
        <color indexed="64"/>
      </left>
      <right/>
      <top/>
      <bottom style="thick">
        <color indexed="64"/>
      </bottom>
      <diagonal/>
    </border>
    <border>
      <left/>
      <right style="thick">
        <color indexed="64"/>
      </right>
      <top/>
      <bottom style="thick">
        <color indexed="64"/>
      </bottom>
      <diagonal/>
    </border>
    <border>
      <left/>
      <right style="thick">
        <color indexed="64"/>
      </right>
      <top style="thin">
        <color indexed="64"/>
      </top>
      <bottom/>
      <diagonal/>
    </border>
    <border>
      <left/>
      <right style="hair">
        <color indexed="64"/>
      </right>
      <top/>
      <bottom/>
      <diagonal/>
    </border>
    <border>
      <left style="hair">
        <color indexed="64"/>
      </left>
      <right/>
      <top/>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right style="thin">
        <color indexed="64"/>
      </right>
      <top/>
      <bottom style="thick">
        <color indexed="64"/>
      </bottom>
      <diagonal/>
    </border>
    <border>
      <left style="thin">
        <color indexed="64"/>
      </left>
      <right/>
      <top/>
      <bottom style="thick">
        <color indexed="64"/>
      </bottom>
      <diagonal/>
    </border>
    <border>
      <left style="thick">
        <color indexed="64"/>
      </left>
      <right/>
      <top/>
      <bottom style="thin">
        <color indexed="64"/>
      </bottom>
      <diagonal/>
    </border>
    <border>
      <left/>
      <right style="thick">
        <color indexed="64"/>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ck">
        <color indexed="64"/>
      </right>
      <top style="hair">
        <color indexed="64"/>
      </top>
      <bottom style="hair">
        <color indexed="64"/>
      </bottom>
      <diagonal/>
    </border>
    <border>
      <left style="thick">
        <color indexed="64"/>
      </left>
      <right/>
      <top style="hair">
        <color indexed="64"/>
      </top>
      <bottom style="hair">
        <color indexed="64"/>
      </bottom>
      <diagonal/>
    </border>
    <border>
      <left/>
      <right style="thick">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thick">
        <color indexed="64"/>
      </right>
      <top style="hair">
        <color indexed="64"/>
      </top>
      <bottom/>
      <diagonal/>
    </border>
    <border>
      <left style="thick">
        <color indexed="64"/>
      </left>
      <right/>
      <top style="hair">
        <color indexed="64"/>
      </top>
      <bottom style="thick">
        <color indexed="64"/>
      </bottom>
      <diagonal/>
    </border>
    <border>
      <left/>
      <right/>
      <top style="hair">
        <color indexed="64"/>
      </top>
      <bottom style="thick">
        <color indexed="64"/>
      </bottom>
      <diagonal/>
    </border>
    <border>
      <left/>
      <right style="thick">
        <color indexed="64"/>
      </right>
      <top style="hair">
        <color indexed="64"/>
      </top>
      <bottom style="thick">
        <color indexed="64"/>
      </bottom>
      <diagonal/>
    </border>
    <border>
      <left style="thin">
        <color indexed="64"/>
      </left>
      <right/>
      <top style="hair">
        <color indexed="64"/>
      </top>
      <bottom style="hair">
        <color indexed="64"/>
      </bottom>
      <diagonal/>
    </border>
    <border>
      <left style="thin">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bottom style="thick">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medium">
        <color indexed="64"/>
      </top>
      <bottom style="thin">
        <color indexed="64"/>
      </bottom>
      <diagonal/>
    </border>
    <border>
      <left style="thin">
        <color indexed="64"/>
      </left>
      <right/>
      <top style="thick">
        <color indexed="64"/>
      </top>
      <bottom style="thick">
        <color indexed="64"/>
      </bottom>
      <diagonal/>
    </border>
    <border>
      <left/>
      <right style="medium">
        <color indexed="64"/>
      </right>
      <top style="thick">
        <color indexed="64"/>
      </top>
      <bottom style="thick">
        <color indexed="64"/>
      </bottom>
      <diagonal/>
    </border>
    <border>
      <left style="thin">
        <color indexed="64"/>
      </left>
      <right/>
      <top style="thin">
        <color indexed="64"/>
      </top>
      <bottom style="hair">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style="medium">
        <color auto="1"/>
      </left>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ck">
        <color indexed="64"/>
      </right>
      <top style="hair">
        <color indexed="64"/>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ck">
        <color indexed="64"/>
      </right>
      <top style="hair">
        <color indexed="64"/>
      </top>
      <bottom/>
      <diagonal/>
    </border>
    <border>
      <left style="thick">
        <color indexed="64"/>
      </left>
      <right/>
      <top/>
      <bottom style="medium">
        <color indexed="64"/>
      </bottom>
      <diagonal/>
    </border>
    <border>
      <left style="thin">
        <color indexed="64"/>
      </left>
      <right/>
      <top style="hair">
        <color indexed="64"/>
      </top>
      <bottom/>
      <diagonal/>
    </border>
    <border>
      <left style="thick">
        <color indexed="64"/>
      </left>
      <right/>
      <top style="medium">
        <color indexed="64"/>
      </top>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453">
    <xf numFmtId="0" fontId="0" fillId="0" borderId="0" xfId="0">
      <alignment vertical="center"/>
    </xf>
    <xf numFmtId="14" fontId="0" fillId="0" borderId="0" xfId="0" applyNumberFormat="1">
      <alignment vertical="center"/>
    </xf>
    <xf numFmtId="0" fontId="8" fillId="0" borderId="0" xfId="0" applyFont="1" applyAlignment="1">
      <alignment shrinkToFit="1"/>
    </xf>
    <xf numFmtId="0" fontId="2" fillId="0" borderId="7" xfId="0" applyFont="1" applyBorder="1" applyAlignment="1">
      <alignment vertical="center" shrinkToFit="1"/>
    </xf>
    <xf numFmtId="0" fontId="0" fillId="0" borderId="7" xfId="0" applyBorder="1">
      <alignment vertical="center"/>
    </xf>
    <xf numFmtId="177" fontId="9" fillId="0" borderId="7" xfId="0" applyNumberFormat="1" applyFont="1" applyBorder="1">
      <alignment vertical="center"/>
    </xf>
    <xf numFmtId="178" fontId="10" fillId="0" borderId="0" xfId="0" applyNumberFormat="1" applyFont="1" applyAlignment="1">
      <alignment vertical="center" shrinkToFit="1"/>
    </xf>
    <xf numFmtId="0" fontId="9" fillId="0" borderId="0" xfId="0" applyFont="1">
      <alignment vertical="center"/>
    </xf>
    <xf numFmtId="179" fontId="11" fillId="0" borderId="8" xfId="0" applyNumberFormat="1" applyFont="1" applyBorder="1" applyAlignment="1">
      <alignment vertical="top"/>
    </xf>
    <xf numFmtId="0" fontId="0" fillId="0" borderId="10" xfId="0" applyBorder="1">
      <alignment vertical="center"/>
    </xf>
    <xf numFmtId="0" fontId="0" fillId="3" borderId="15" xfId="0" applyFill="1" applyBorder="1">
      <alignment vertical="center"/>
    </xf>
    <xf numFmtId="0" fontId="0" fillId="2" borderId="25" xfId="0" applyFill="1" applyBorder="1">
      <alignment vertical="center"/>
    </xf>
    <xf numFmtId="0" fontId="0" fillId="2" borderId="26" xfId="0" applyFill="1" applyBorder="1">
      <alignment vertical="center"/>
    </xf>
    <xf numFmtId="0" fontId="0" fillId="2" borderId="32" xfId="0" applyFill="1" applyBorder="1">
      <alignment vertical="center"/>
    </xf>
    <xf numFmtId="0" fontId="0" fillId="2" borderId="33" xfId="0" applyFill="1" applyBorder="1">
      <alignment vertical="center"/>
    </xf>
    <xf numFmtId="0" fontId="0" fillId="2" borderId="19" xfId="0" applyFill="1" applyBorder="1">
      <alignment vertical="center"/>
    </xf>
    <xf numFmtId="0" fontId="0" fillId="0" borderId="39" xfId="0" applyBorder="1">
      <alignment vertical="center"/>
    </xf>
    <xf numFmtId="0" fontId="0" fillId="3" borderId="28" xfId="0" applyFill="1" applyBorder="1">
      <alignment vertical="center"/>
    </xf>
    <xf numFmtId="0" fontId="0" fillId="0" borderId="8" xfId="0" applyBorder="1">
      <alignment vertical="center"/>
    </xf>
    <xf numFmtId="0" fontId="0" fillId="0" borderId="39" xfId="0" applyBorder="1" applyAlignment="1">
      <alignment vertical="center" shrinkToFit="1"/>
    </xf>
    <xf numFmtId="0" fontId="0" fillId="0" borderId="0" xfId="0" applyAlignment="1">
      <alignment horizontal="left" vertical="center"/>
    </xf>
    <xf numFmtId="0" fontId="0" fillId="0" borderId="7" xfId="0" applyBorder="1" applyAlignment="1">
      <alignment horizontal="left" vertical="center"/>
    </xf>
    <xf numFmtId="0" fontId="0" fillId="0" borderId="7" xfId="0" applyBorder="1" applyAlignment="1">
      <alignment vertical="center" shrinkToFit="1"/>
    </xf>
    <xf numFmtId="0" fontId="9" fillId="0" borderId="2" xfId="0" applyFont="1" applyBorder="1">
      <alignment vertical="center"/>
    </xf>
    <xf numFmtId="0" fontId="9" fillId="0" borderId="10" xfId="0" applyFont="1" applyBorder="1">
      <alignment vertical="center"/>
    </xf>
    <xf numFmtId="0" fontId="15" fillId="0" borderId="0" xfId="0" applyFont="1" applyAlignment="1">
      <alignment horizontal="center" vertical="center"/>
    </xf>
    <xf numFmtId="0" fontId="1" fillId="0" borderId="0" xfId="3" applyAlignment="1">
      <alignment vertical="center" textRotation="255" wrapText="1"/>
    </xf>
    <xf numFmtId="0" fontId="1" fillId="0" borderId="0" xfId="3" applyAlignment="1">
      <alignment horizontal="center" vertical="center"/>
    </xf>
    <xf numFmtId="0" fontId="1" fillId="0" borderId="0" xfId="3">
      <alignment vertical="center"/>
    </xf>
    <xf numFmtId="182" fontId="1" fillId="0" borderId="0" xfId="3" applyNumberFormat="1" applyAlignment="1">
      <alignment horizontal="center" vertical="center"/>
    </xf>
    <xf numFmtId="0" fontId="1" fillId="0" borderId="0" xfId="3" applyAlignment="1">
      <alignment horizontal="center" vertical="center" wrapText="1"/>
    </xf>
    <xf numFmtId="0" fontId="0" fillId="0" borderId="2" xfId="0" applyBorder="1">
      <alignment vertical="center"/>
    </xf>
    <xf numFmtId="0" fontId="0" fillId="0" borderId="2" xfId="0" applyBorder="1" applyAlignment="1">
      <alignment horizontal="left" vertical="center"/>
    </xf>
    <xf numFmtId="0" fontId="0" fillId="0" borderId="3" xfId="0" applyBorder="1" applyAlignment="1">
      <alignment horizontal="left" vertical="center"/>
    </xf>
    <xf numFmtId="0" fontId="18" fillId="0" borderId="30" xfId="0" applyFont="1" applyBorder="1" applyAlignment="1">
      <alignment horizontal="center" vertical="center"/>
    </xf>
    <xf numFmtId="0" fontId="18" fillId="0" borderId="0" xfId="0" applyFont="1" applyAlignment="1">
      <alignment horizontal="center" vertical="center"/>
    </xf>
    <xf numFmtId="0" fontId="18" fillId="0" borderId="48" xfId="0" applyFont="1" applyBorder="1" applyAlignment="1">
      <alignment horizontal="right" vertical="center" shrinkToFit="1"/>
    </xf>
    <xf numFmtId="0" fontId="18" fillId="0" borderId="49" xfId="0" applyFont="1" applyBorder="1" applyAlignment="1">
      <alignment horizontal="right" vertical="center" shrinkToFit="1"/>
    </xf>
    <xf numFmtId="0" fontId="16" fillId="0" borderId="0" xfId="0" applyFont="1" applyAlignment="1">
      <alignment horizontal="center" vertical="center"/>
    </xf>
    <xf numFmtId="0" fontId="0" fillId="0" borderId="0" xfId="3" applyFont="1" applyAlignment="1">
      <alignment horizontal="center" vertical="center" wrapText="1"/>
    </xf>
    <xf numFmtId="0" fontId="9" fillId="0" borderId="0" xfId="0" applyFont="1" applyAlignment="1">
      <alignment horizontal="right" vertical="center"/>
    </xf>
    <xf numFmtId="0" fontId="19" fillId="0" borderId="0" xfId="0" applyFont="1" applyAlignment="1">
      <alignment vertical="center" wrapText="1"/>
    </xf>
    <xf numFmtId="0" fontId="0" fillId="0" borderId="5" xfId="0" applyBorder="1" applyAlignment="1">
      <alignment horizontal="left" vertical="center"/>
    </xf>
    <xf numFmtId="0" fontId="20" fillId="0" borderId="0" xfId="0" applyFont="1">
      <alignment vertical="center"/>
    </xf>
    <xf numFmtId="38" fontId="0" fillId="0" borderId="0" xfId="0" applyNumberFormat="1">
      <alignment vertical="center"/>
    </xf>
    <xf numFmtId="0" fontId="0" fillId="0" borderId="0" xfId="0" applyAlignment="1">
      <alignment vertical="center" wrapText="1"/>
    </xf>
    <xf numFmtId="0" fontId="0" fillId="0" borderId="0" xfId="0" applyAlignment="1">
      <alignment vertical="center" textRotation="255"/>
    </xf>
    <xf numFmtId="0" fontId="16" fillId="0" borderId="0" xfId="0" applyFont="1" applyAlignment="1">
      <alignment vertical="center" wrapText="1"/>
    </xf>
    <xf numFmtId="38" fontId="6" fillId="13" borderId="0" xfId="1" applyFont="1" applyFill="1" applyBorder="1" applyAlignment="1">
      <alignment vertical="center" shrinkToFit="1"/>
    </xf>
    <xf numFmtId="0" fontId="0" fillId="13" borderId="0" xfId="0" applyFill="1" applyAlignment="1">
      <alignment vertical="center" shrinkToFit="1"/>
    </xf>
    <xf numFmtId="49" fontId="0" fillId="13" borderId="0" xfId="0" applyNumberFormat="1" applyFill="1" applyAlignment="1">
      <alignment vertical="center" shrinkToFit="1"/>
    </xf>
    <xf numFmtId="0" fontId="0" fillId="0" borderId="20" xfId="0" applyBorder="1">
      <alignment vertical="center"/>
    </xf>
    <xf numFmtId="0" fontId="1" fillId="0" borderId="0" xfId="3" applyAlignment="1">
      <alignment horizontal="center" vertical="center"/>
    </xf>
    <xf numFmtId="182" fontId="1" fillId="0" borderId="0" xfId="3" applyNumberFormat="1" applyAlignment="1">
      <alignment horizontal="center" vertical="center"/>
    </xf>
    <xf numFmtId="0" fontId="1" fillId="0" borderId="0" xfId="3" applyAlignment="1">
      <alignment vertical="center" textRotation="255" wrapText="1"/>
    </xf>
    <xf numFmtId="0" fontId="0" fillId="0" borderId="30" xfId="0" applyBorder="1" applyAlignment="1">
      <alignment horizontal="center" vertical="center" shrinkToFit="1"/>
    </xf>
    <xf numFmtId="0" fontId="0" fillId="0" borderId="0" xfId="0"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36" xfId="0" applyBorder="1" applyAlignment="1">
      <alignment horizontal="left" vertical="center" shrinkToFit="1"/>
    </xf>
    <xf numFmtId="0" fontId="0" fillId="0" borderId="0" xfId="0" applyAlignment="1">
      <alignment horizontal="left" vertical="center" wrapText="1" shrinkToFit="1"/>
    </xf>
    <xf numFmtId="0" fontId="0" fillId="0" borderId="31" xfId="0" applyBorder="1" applyAlignment="1">
      <alignment horizontal="left" vertical="center" wrapText="1" shrinkToFit="1"/>
    </xf>
    <xf numFmtId="0" fontId="0" fillId="0" borderId="5" xfId="0" applyBorder="1" applyAlignment="1">
      <alignment horizontal="left" vertical="center" wrapText="1" shrinkToFit="1"/>
    </xf>
    <xf numFmtId="0" fontId="0" fillId="0" borderId="6" xfId="0" applyBorder="1" applyAlignment="1">
      <alignment horizontal="left" vertical="center" wrapText="1" shrinkToFit="1"/>
    </xf>
    <xf numFmtId="0" fontId="9" fillId="0" borderId="0" xfId="0" applyFont="1" applyAlignment="1">
      <alignment horizontal="center" vertical="center"/>
    </xf>
    <xf numFmtId="0" fontId="9" fillId="0" borderId="0" xfId="0" applyFont="1">
      <alignment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120" xfId="0" applyBorder="1" applyAlignment="1">
      <alignment horizontal="center" vertical="center"/>
    </xf>
    <xf numFmtId="38" fontId="1" fillId="0" borderId="121" xfId="1" applyBorder="1" applyAlignment="1">
      <alignment horizontal="center" vertical="center"/>
    </xf>
    <xf numFmtId="38" fontId="1" fillId="0" borderId="58" xfId="1" applyBorder="1" applyAlignment="1">
      <alignment horizontal="center" vertical="center"/>
    </xf>
    <xf numFmtId="0" fontId="0" fillId="0" borderId="58" xfId="0" applyBorder="1">
      <alignment vertical="center"/>
    </xf>
    <xf numFmtId="0" fontId="0" fillId="0" borderId="59" xfId="0" applyBorder="1">
      <alignment vertical="center"/>
    </xf>
    <xf numFmtId="0" fontId="11" fillId="0" borderId="2" xfId="0" applyFont="1" applyBorder="1" applyAlignment="1">
      <alignment horizontal="center" vertical="center" wrapText="1"/>
    </xf>
    <xf numFmtId="0" fontId="11" fillId="0" borderId="0" xfId="0" applyFont="1" applyAlignment="1">
      <alignment horizontal="center" vertical="center" wrapText="1"/>
    </xf>
    <xf numFmtId="0" fontId="0" fillId="0" borderId="115" xfId="0" applyBorder="1" applyAlignment="1">
      <alignment horizontal="center" vertical="center"/>
    </xf>
    <xf numFmtId="0" fontId="0" fillId="0" borderId="116" xfId="0" applyBorder="1" applyAlignment="1">
      <alignment horizontal="center" vertical="center"/>
    </xf>
    <xf numFmtId="0" fontId="0" fillId="0" borderId="117" xfId="0" applyBorder="1" applyAlignment="1">
      <alignment horizontal="center" vertical="center"/>
    </xf>
    <xf numFmtId="38" fontId="1" fillId="0" borderId="118" xfId="1" applyBorder="1" applyAlignment="1">
      <alignment horizontal="center" vertical="center"/>
    </xf>
    <xf numFmtId="38" fontId="1" fillId="0" borderId="116" xfId="1" applyBorder="1" applyAlignment="1">
      <alignment horizontal="center" vertical="center"/>
    </xf>
    <xf numFmtId="0" fontId="0" fillId="0" borderId="116" xfId="0" applyBorder="1">
      <alignment vertical="center"/>
    </xf>
    <xf numFmtId="0" fontId="0" fillId="0" borderId="117" xfId="0" applyBorder="1">
      <alignment vertical="center"/>
    </xf>
    <xf numFmtId="0" fontId="0" fillId="11" borderId="118" xfId="0" applyFill="1" applyBorder="1" applyAlignment="1">
      <alignment horizontal="center" vertical="center"/>
    </xf>
    <xf numFmtId="0" fontId="0" fillId="11" borderId="116" xfId="0" applyFill="1" applyBorder="1" applyAlignment="1">
      <alignment horizontal="center" vertical="center"/>
    </xf>
    <xf numFmtId="0" fontId="0" fillId="11" borderId="119" xfId="0" applyFill="1" applyBorder="1" applyAlignment="1">
      <alignment horizontal="center" vertical="center"/>
    </xf>
    <xf numFmtId="0" fontId="18" fillId="0" borderId="0" xfId="0" applyFont="1" applyAlignment="1">
      <alignment horizontal="center" vertical="center" shrinkToFit="1"/>
    </xf>
    <xf numFmtId="0" fontId="18" fillId="0" borderId="31" xfId="0" applyFont="1" applyBorder="1" applyAlignment="1">
      <alignment horizontal="center" vertical="center" shrinkToFit="1"/>
    </xf>
    <xf numFmtId="0" fontId="0" fillId="0" borderId="70" xfId="0" applyBorder="1" applyAlignment="1">
      <alignment horizontal="center" vertical="center"/>
    </xf>
    <xf numFmtId="0" fontId="0" fillId="0" borderId="34" xfId="0" applyBorder="1" applyAlignment="1">
      <alignment horizontal="center" vertical="center"/>
    </xf>
    <xf numFmtId="0" fontId="0" fillId="0" borderId="71" xfId="0" applyBorder="1" applyAlignment="1">
      <alignment horizontal="center" vertical="center"/>
    </xf>
    <xf numFmtId="38" fontId="1" fillId="0" borderId="78" xfId="1" applyBorder="1" applyAlignment="1">
      <alignment horizontal="center" vertical="center"/>
    </xf>
    <xf numFmtId="38" fontId="1" fillId="0" borderId="34" xfId="1" applyBorder="1" applyAlignment="1">
      <alignment horizontal="center" vertical="center"/>
    </xf>
    <xf numFmtId="0" fontId="0" fillId="0" borderId="34" xfId="0" applyBorder="1">
      <alignment vertical="center"/>
    </xf>
    <xf numFmtId="0" fontId="0" fillId="0" borderId="71" xfId="0" applyBorder="1">
      <alignment vertical="center"/>
    </xf>
    <xf numFmtId="0" fontId="0" fillId="10" borderId="34" xfId="0" applyFill="1" applyBorder="1" applyAlignment="1">
      <alignment horizontal="center" vertical="center"/>
    </xf>
    <xf numFmtId="0" fontId="0" fillId="10" borderId="105" xfId="0" applyFill="1" applyBorder="1" applyAlignment="1">
      <alignment horizontal="center" vertical="center"/>
    </xf>
    <xf numFmtId="0" fontId="18" fillId="0" borderId="49" xfId="0" applyFont="1" applyBorder="1" applyAlignment="1">
      <alignment horizontal="center" vertical="center" shrinkToFit="1"/>
    </xf>
    <xf numFmtId="0" fontId="18" fillId="0" borderId="50" xfId="0" applyFont="1" applyBorder="1" applyAlignment="1">
      <alignment horizontal="center" vertical="center" shrinkToFit="1"/>
    </xf>
    <xf numFmtId="0" fontId="0" fillId="8" borderId="34" xfId="0" applyFill="1" applyBorder="1" applyAlignment="1">
      <alignment horizontal="center" vertical="center"/>
    </xf>
    <xf numFmtId="0" fontId="0" fillId="8" borderId="105" xfId="0" applyFill="1" applyBorder="1" applyAlignment="1">
      <alignment horizontal="center" vertical="center"/>
    </xf>
    <xf numFmtId="0" fontId="16" fillId="4" borderId="112" xfId="0" applyFont="1" applyFill="1" applyBorder="1" applyAlignment="1">
      <alignment horizontal="center" vertical="center" shrinkToFit="1"/>
    </xf>
    <xf numFmtId="0" fontId="16" fillId="4" borderId="113" xfId="0" applyFont="1" applyFill="1" applyBorder="1" applyAlignment="1">
      <alignment horizontal="center" vertical="center" shrinkToFit="1"/>
    </xf>
    <xf numFmtId="38" fontId="15" fillId="4" borderId="113" xfId="1" applyFont="1" applyFill="1" applyBorder="1" applyAlignment="1">
      <alignment horizontal="center" vertical="center" shrinkToFit="1"/>
    </xf>
    <xf numFmtId="38" fontId="15" fillId="4" borderId="114" xfId="1" applyFont="1" applyFill="1" applyBorder="1" applyAlignment="1">
      <alignment horizontal="center" vertical="center" shrinkToFit="1"/>
    </xf>
    <xf numFmtId="38" fontId="15" fillId="4" borderId="75" xfId="1" applyFont="1" applyFill="1" applyBorder="1" applyAlignment="1">
      <alignment horizontal="center" vertical="center" shrinkToFit="1"/>
    </xf>
    <xf numFmtId="38" fontId="15" fillId="4" borderId="76" xfId="1" applyFont="1" applyFill="1" applyBorder="1" applyAlignment="1">
      <alignment horizontal="center" vertical="center" shrinkToFit="1"/>
    </xf>
    <xf numFmtId="38" fontId="15" fillId="4" borderId="77" xfId="1" applyFont="1" applyFill="1" applyBorder="1" applyAlignment="1">
      <alignment horizontal="center" vertical="center" shrinkToFit="1"/>
    </xf>
    <xf numFmtId="0" fontId="0" fillId="9" borderId="34" xfId="0" applyFill="1" applyBorder="1" applyAlignment="1">
      <alignment horizontal="center" vertical="center"/>
    </xf>
    <xf numFmtId="0" fontId="0" fillId="9" borderId="105" xfId="0" applyFill="1" applyBorder="1" applyAlignment="1">
      <alignment horizontal="center" vertical="center"/>
    </xf>
    <xf numFmtId="0" fontId="0" fillId="0" borderId="65" xfId="0" applyBorder="1" applyAlignment="1">
      <alignment horizontal="center" vertical="center" shrinkToFit="1"/>
    </xf>
    <xf numFmtId="0" fontId="0" fillId="0" borderId="66" xfId="0" applyBorder="1" applyAlignment="1">
      <alignment horizontal="center" vertical="center" shrinkToFit="1"/>
    </xf>
    <xf numFmtId="0" fontId="0" fillId="0" borderId="66" xfId="0" applyBorder="1" applyAlignment="1">
      <alignment vertical="center" shrinkToFit="1"/>
    </xf>
    <xf numFmtId="38" fontId="6" fillId="0" borderId="66" xfId="1" applyFont="1" applyBorder="1" applyAlignment="1">
      <alignment horizontal="center" vertical="center" shrinkToFit="1"/>
    </xf>
    <xf numFmtId="38" fontId="6" fillId="0" borderId="67" xfId="1" applyFont="1" applyBorder="1" applyAlignment="1">
      <alignment horizontal="center" vertical="center" shrinkToFit="1"/>
    </xf>
    <xf numFmtId="38" fontId="6" fillId="0" borderId="68" xfId="1" applyFont="1" applyBorder="1" applyAlignment="1">
      <alignment horizontal="center" vertical="center" shrinkToFit="1"/>
    </xf>
    <xf numFmtId="38" fontId="6" fillId="0" borderId="34" xfId="1" applyFont="1" applyBorder="1" applyAlignment="1">
      <alignment horizontal="center" vertical="center" shrinkToFit="1"/>
    </xf>
    <xf numFmtId="38" fontId="6" fillId="0" borderId="69" xfId="1" applyFont="1" applyBorder="1" applyAlignment="1">
      <alignment horizontal="center" vertical="center" shrinkToFit="1"/>
    </xf>
    <xf numFmtId="0" fontId="17" fillId="0" borderId="98" xfId="0" applyFont="1" applyBorder="1" applyAlignment="1">
      <alignment horizontal="center" vertical="center" shrinkToFit="1"/>
    </xf>
    <xf numFmtId="0" fontId="17" fillId="0" borderId="2" xfId="0" applyFont="1" applyBorder="1" applyAlignment="1">
      <alignment horizontal="center" vertical="center" shrinkToFit="1"/>
    </xf>
    <xf numFmtId="0" fontId="17" fillId="0" borderId="0" xfId="0" applyFont="1" applyAlignment="1">
      <alignment horizontal="center" vertical="center" shrinkToFit="1"/>
    </xf>
    <xf numFmtId="0" fontId="17" fillId="0" borderId="31" xfId="0" applyFont="1" applyBorder="1" applyAlignment="1">
      <alignment horizontal="center" vertical="center" shrinkToFit="1"/>
    </xf>
    <xf numFmtId="0" fontId="17" fillId="0" borderId="23" xfId="0" applyFont="1" applyBorder="1" applyAlignment="1">
      <alignment horizontal="center" vertical="center" shrinkToFit="1"/>
    </xf>
    <xf numFmtId="0" fontId="17" fillId="0" borderId="100" xfId="0" applyFont="1" applyBorder="1" applyAlignment="1">
      <alignment horizontal="center" vertical="center" shrinkToFit="1"/>
    </xf>
    <xf numFmtId="0" fontId="17" fillId="0" borderId="5" xfId="0" applyFont="1" applyBorder="1" applyAlignment="1">
      <alignment horizontal="center" vertical="center" shrinkToFit="1"/>
    </xf>
    <xf numFmtId="0" fontId="17" fillId="0" borderId="6" xfId="0" applyFont="1" applyBorder="1" applyAlignment="1">
      <alignment horizontal="center" vertical="center" shrinkToFit="1"/>
    </xf>
    <xf numFmtId="0" fontId="0" fillId="0" borderId="103"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38" fontId="1" fillId="0" borderId="96" xfId="1" applyBorder="1" applyAlignment="1">
      <alignment horizontal="center" vertical="center"/>
    </xf>
    <xf numFmtId="38" fontId="1" fillId="0" borderId="15" xfId="1" applyBorder="1" applyAlignment="1">
      <alignment horizontal="center" vertical="center"/>
    </xf>
    <xf numFmtId="0" fontId="0" fillId="0" borderId="15" xfId="0" applyBorder="1">
      <alignment vertical="center"/>
    </xf>
    <xf numFmtId="0" fontId="0" fillId="0" borderId="16" xfId="0" applyBorder="1">
      <alignment vertical="center"/>
    </xf>
    <xf numFmtId="0" fontId="0" fillId="6" borderId="15" xfId="0" applyFill="1" applyBorder="1" applyAlignment="1">
      <alignment horizontal="center" vertical="center"/>
    </xf>
    <xf numFmtId="0" fontId="0" fillId="6" borderId="104" xfId="0" applyFill="1" applyBorder="1" applyAlignment="1">
      <alignment horizontal="center" vertical="center"/>
    </xf>
    <xf numFmtId="0" fontId="0" fillId="0" borderId="5" xfId="0" applyBorder="1" applyAlignment="1">
      <alignment horizontal="left" shrinkToFit="1"/>
    </xf>
    <xf numFmtId="0" fontId="0" fillId="0" borderId="6" xfId="0" applyBorder="1" applyAlignment="1">
      <alignment horizontal="left" shrinkToFit="1"/>
    </xf>
    <xf numFmtId="0" fontId="0" fillId="7" borderId="78" xfId="0" applyFill="1" applyBorder="1" applyAlignment="1">
      <alignment horizontal="center" vertical="center"/>
    </xf>
    <xf numFmtId="0" fontId="0" fillId="7" borderId="34" xfId="0" applyFill="1" applyBorder="1" applyAlignment="1">
      <alignment horizontal="center" vertical="center"/>
    </xf>
    <xf numFmtId="0" fontId="0" fillId="7" borderId="105" xfId="0" applyFill="1" applyBorder="1" applyAlignment="1">
      <alignment horizontal="center" vertical="center"/>
    </xf>
    <xf numFmtId="0" fontId="18" fillId="5" borderId="1" xfId="0" applyFont="1" applyFill="1" applyBorder="1" applyAlignment="1">
      <alignment horizontal="center" vertical="center" shrinkToFit="1"/>
    </xf>
    <xf numFmtId="0" fontId="18" fillId="5" borderId="2" xfId="0" applyFont="1" applyFill="1" applyBorder="1" applyAlignment="1">
      <alignment horizontal="center" vertical="center" shrinkToFit="1"/>
    </xf>
    <xf numFmtId="0" fontId="18" fillId="5" borderId="30" xfId="0" applyFont="1" applyFill="1" applyBorder="1" applyAlignment="1">
      <alignment horizontal="center" vertical="center" shrinkToFit="1"/>
    </xf>
    <xf numFmtId="0" fontId="18" fillId="5" borderId="0" xfId="0" applyFont="1" applyFill="1" applyAlignment="1">
      <alignment horizontal="center" vertical="center" shrinkToFit="1"/>
    </xf>
    <xf numFmtId="0" fontId="18" fillId="0" borderId="2" xfId="0" applyFont="1" applyBorder="1" applyAlignment="1">
      <alignment horizontal="left" shrinkToFit="1"/>
    </xf>
    <xf numFmtId="0" fontId="18" fillId="0" borderId="3" xfId="0" applyFont="1" applyBorder="1" applyAlignment="1">
      <alignment horizontal="left" shrinkToFit="1"/>
    </xf>
    <xf numFmtId="0" fontId="18" fillId="0" borderId="0" xfId="0" applyFont="1" applyAlignment="1">
      <alignment horizontal="left" shrinkToFit="1"/>
    </xf>
    <xf numFmtId="0" fontId="18" fillId="0" borderId="31" xfId="0" applyFont="1" applyBorder="1" applyAlignment="1">
      <alignment horizontal="left" shrinkToFit="1"/>
    </xf>
    <xf numFmtId="0" fontId="0" fillId="0" borderId="82" xfId="0" applyBorder="1" applyAlignment="1">
      <alignment horizontal="center" vertical="center"/>
    </xf>
    <xf numFmtId="0" fontId="0" fillId="0" borderId="83" xfId="0" applyBorder="1" applyAlignment="1">
      <alignment horizontal="center" vertical="center"/>
    </xf>
    <xf numFmtId="0" fontId="0" fillId="0" borderId="84" xfId="0" applyBorder="1" applyAlignment="1">
      <alignment horizontal="center" vertical="center"/>
    </xf>
    <xf numFmtId="0" fontId="0" fillId="0" borderId="85" xfId="0" applyBorder="1" applyAlignment="1">
      <alignment horizontal="center" vertical="center"/>
    </xf>
    <xf numFmtId="0" fontId="0" fillId="0" borderId="111" xfId="0" applyBorder="1" applyAlignment="1">
      <alignment horizontal="center" vertical="center"/>
    </xf>
    <xf numFmtId="0" fontId="18" fillId="5" borderId="1" xfId="0" applyFont="1" applyFill="1" applyBorder="1" applyAlignment="1">
      <alignment horizontal="center" vertical="center"/>
    </xf>
    <xf numFmtId="0" fontId="18" fillId="5" borderId="2" xfId="0" applyFont="1" applyFill="1" applyBorder="1" applyAlignment="1">
      <alignment horizontal="center" vertical="center"/>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6" fillId="0" borderId="1" xfId="0" applyFont="1" applyBorder="1" applyAlignment="1">
      <alignment horizontal="center" vertical="center" textRotation="255"/>
    </xf>
    <xf numFmtId="0" fontId="6" fillId="0" borderId="97" xfId="0" applyFont="1" applyBorder="1" applyAlignment="1">
      <alignment horizontal="center" vertical="center" textRotation="255"/>
    </xf>
    <xf numFmtId="0" fontId="6" fillId="0" borderId="30" xfId="0" applyFont="1" applyBorder="1" applyAlignment="1">
      <alignment horizontal="center" vertical="center" textRotation="255"/>
    </xf>
    <xf numFmtId="0" fontId="6" fillId="0" borderId="22" xfId="0" applyFont="1" applyBorder="1" applyAlignment="1">
      <alignment horizontal="center" vertical="center" textRotation="255"/>
    </xf>
    <xf numFmtId="0" fontId="6" fillId="0" borderId="4" xfId="0" applyFont="1" applyBorder="1" applyAlignment="1">
      <alignment horizontal="center" vertical="center" textRotation="255"/>
    </xf>
    <xf numFmtId="0" fontId="6" fillId="0" borderId="99" xfId="0" applyFont="1" applyBorder="1" applyAlignment="1">
      <alignment horizontal="center" vertical="center" textRotation="255"/>
    </xf>
    <xf numFmtId="38" fontId="7" fillId="0" borderId="98" xfId="1" applyFont="1" applyBorder="1" applyAlignment="1">
      <alignment horizontal="center" vertical="center"/>
    </xf>
    <xf numFmtId="38" fontId="7" fillId="0" borderId="2" xfId="1" applyFont="1" applyBorder="1" applyAlignment="1">
      <alignment horizontal="center" vertical="center"/>
    </xf>
    <xf numFmtId="38" fontId="7" fillId="0" borderId="97" xfId="1" applyFont="1" applyBorder="1" applyAlignment="1">
      <alignment horizontal="center" vertical="center"/>
    </xf>
    <xf numFmtId="38" fontId="7" fillId="0" borderId="23" xfId="1" applyFont="1" applyBorder="1" applyAlignment="1">
      <alignment horizontal="center" vertical="center"/>
    </xf>
    <xf numFmtId="38" fontId="7" fillId="0" borderId="0" xfId="1" applyFont="1" applyAlignment="1">
      <alignment horizontal="center" vertical="center"/>
    </xf>
    <xf numFmtId="38" fontId="7" fillId="0" borderId="22" xfId="1" applyFont="1" applyBorder="1" applyAlignment="1">
      <alignment horizontal="center" vertical="center"/>
    </xf>
    <xf numFmtId="38" fontId="7" fillId="0" borderId="100" xfId="1" applyFont="1" applyBorder="1" applyAlignment="1">
      <alignment horizontal="center" vertical="center"/>
    </xf>
    <xf numFmtId="38" fontId="7" fillId="0" borderId="5" xfId="1" applyFont="1" applyBorder="1" applyAlignment="1">
      <alignment horizontal="center" vertical="center"/>
    </xf>
    <xf numFmtId="38" fontId="7" fillId="0" borderId="99" xfId="1" applyFont="1" applyBorder="1" applyAlignment="1">
      <alignment horizontal="center" vertical="center"/>
    </xf>
    <xf numFmtId="0" fontId="0" fillId="0" borderId="109" xfId="0" applyBorder="1" applyAlignment="1">
      <alignment horizontal="center" vertical="center" wrapText="1"/>
    </xf>
    <xf numFmtId="0" fontId="0" fillId="0" borderId="18" xfId="0" applyBorder="1" applyAlignment="1">
      <alignment horizontal="center" vertical="center" wrapText="1"/>
    </xf>
    <xf numFmtId="0" fontId="0" fillId="0" borderId="110" xfId="0" applyBorder="1" applyAlignment="1">
      <alignment horizontal="center" vertical="center" wrapText="1"/>
    </xf>
    <xf numFmtId="0" fontId="0" fillId="0" borderId="30" xfId="0" applyBorder="1" applyAlignment="1">
      <alignment horizontal="center" vertical="center" wrapText="1"/>
    </xf>
    <xf numFmtId="0" fontId="0" fillId="0" borderId="0" xfId="0" applyAlignment="1">
      <alignment horizontal="center" vertical="center" wrapText="1"/>
    </xf>
    <xf numFmtId="0" fontId="0" fillId="0" borderId="31"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16" fillId="4" borderId="72" xfId="0" applyFont="1" applyFill="1" applyBorder="1" applyAlignment="1">
      <alignment horizontal="center" vertical="center" shrinkToFit="1"/>
    </xf>
    <xf numFmtId="0" fontId="16" fillId="4" borderId="73" xfId="0" applyFont="1" applyFill="1" applyBorder="1" applyAlignment="1">
      <alignment horizontal="center" vertical="center" shrinkToFit="1"/>
    </xf>
    <xf numFmtId="38" fontId="15" fillId="4" borderId="73" xfId="1" applyFont="1" applyFill="1" applyBorder="1" applyAlignment="1">
      <alignment horizontal="center" vertical="center" shrinkToFit="1"/>
    </xf>
    <xf numFmtId="38" fontId="15" fillId="4" borderId="74" xfId="1" applyFont="1" applyFill="1" applyBorder="1" applyAlignment="1">
      <alignment horizontal="center" vertical="center" shrinkToFit="1"/>
    </xf>
    <xf numFmtId="0" fontId="1" fillId="0" borderId="106" xfId="3" applyBorder="1" applyAlignment="1">
      <alignment horizontal="center" vertical="center"/>
    </xf>
    <xf numFmtId="0" fontId="1" fillId="0" borderId="39" xfId="3" applyBorder="1" applyAlignment="1">
      <alignment horizontal="center" vertical="center"/>
    </xf>
    <xf numFmtId="0" fontId="1" fillId="0" borderId="40" xfId="3" applyBorder="1" applyAlignment="1">
      <alignment horizontal="center" vertical="center"/>
    </xf>
    <xf numFmtId="182" fontId="1" fillId="0" borderId="107" xfId="3" applyNumberFormat="1" applyBorder="1" applyAlignment="1">
      <alignment horizontal="center" vertical="center"/>
    </xf>
    <xf numFmtId="182" fontId="1" fillId="0" borderId="39" xfId="3" applyNumberFormat="1" applyBorder="1" applyAlignment="1">
      <alignment horizontal="center" vertical="center"/>
    </xf>
    <xf numFmtId="182" fontId="1" fillId="0" borderId="40" xfId="3" applyNumberFormat="1" applyBorder="1" applyAlignment="1">
      <alignment horizontal="center" vertical="center"/>
    </xf>
    <xf numFmtId="182" fontId="1" fillId="0" borderId="108" xfId="3" applyNumberFormat="1" applyBorder="1" applyAlignment="1">
      <alignment horizontal="center" vertical="center"/>
    </xf>
    <xf numFmtId="0" fontId="1" fillId="0" borderId="70" xfId="3" applyBorder="1" applyAlignment="1">
      <alignment horizontal="center" vertical="center"/>
    </xf>
    <xf numFmtId="0" fontId="1" fillId="0" borderId="34" xfId="3" applyBorder="1" applyAlignment="1">
      <alignment horizontal="center" vertical="center"/>
    </xf>
    <xf numFmtId="0" fontId="1" fillId="0" borderId="71" xfId="3" applyBorder="1" applyAlignment="1">
      <alignment horizontal="center" vertical="center"/>
    </xf>
    <xf numFmtId="182" fontId="1" fillId="0" borderId="78" xfId="3" applyNumberFormat="1" applyBorder="1" applyAlignment="1">
      <alignment horizontal="center" vertical="center"/>
    </xf>
    <xf numFmtId="182" fontId="1" fillId="0" borderId="34" xfId="3" applyNumberFormat="1" applyBorder="1" applyAlignment="1">
      <alignment horizontal="center" vertical="center"/>
    </xf>
    <xf numFmtId="0" fontId="1" fillId="0" borderId="78" xfId="3" applyBorder="1" applyAlignment="1">
      <alignment horizontal="center" vertical="center"/>
    </xf>
    <xf numFmtId="0" fontId="1" fillId="0" borderId="105" xfId="3" applyBorder="1" applyAlignment="1">
      <alignment horizontal="center" vertical="center"/>
    </xf>
    <xf numFmtId="182" fontId="1" fillId="0" borderId="105" xfId="3" applyNumberFormat="1" applyBorder="1" applyAlignment="1">
      <alignment horizontal="center" vertical="center"/>
    </xf>
    <xf numFmtId="49" fontId="0" fillId="0" borderId="65" xfId="0" applyNumberFormat="1" applyBorder="1" applyAlignment="1">
      <alignment horizontal="center" vertical="center" shrinkToFit="1"/>
    </xf>
    <xf numFmtId="49" fontId="0" fillId="0" borderId="66" xfId="0" applyNumberFormat="1" applyBorder="1" applyAlignment="1">
      <alignment horizontal="center" vertical="center" shrinkToFit="1"/>
    </xf>
    <xf numFmtId="0" fontId="0" fillId="0" borderId="70" xfId="0" applyBorder="1" applyAlignment="1">
      <alignment horizontal="center" vertical="center" shrinkToFit="1"/>
    </xf>
    <xf numFmtId="0" fontId="0" fillId="0" borderId="71" xfId="0" applyBorder="1" applyAlignment="1">
      <alignment horizontal="center" vertical="center" shrinkToFit="1"/>
    </xf>
    <xf numFmtId="0" fontId="16" fillId="4" borderId="65" xfId="0" applyFont="1" applyFill="1" applyBorder="1" applyAlignment="1">
      <alignment horizontal="center" vertical="center" shrinkToFit="1"/>
    </xf>
    <xf numFmtId="0" fontId="16" fillId="4" borderId="66" xfId="0" applyFont="1" applyFill="1" applyBorder="1" applyAlignment="1">
      <alignment horizontal="center" vertical="center" shrinkToFit="1"/>
    </xf>
    <xf numFmtId="38" fontId="15" fillId="4" borderId="66" xfId="1" applyFont="1" applyFill="1" applyBorder="1" applyAlignment="1">
      <alignment horizontal="center" vertical="center" shrinkToFit="1"/>
    </xf>
    <xf numFmtId="38" fontId="15" fillId="4" borderId="67" xfId="1" applyFont="1" applyFill="1" applyBorder="1" applyAlignment="1">
      <alignment horizontal="center" vertical="center" shrinkToFit="1"/>
    </xf>
    <xf numFmtId="38" fontId="15" fillId="4" borderId="68" xfId="1" applyFont="1" applyFill="1" applyBorder="1" applyAlignment="1">
      <alignment horizontal="center" vertical="center" shrinkToFit="1"/>
    </xf>
    <xf numFmtId="38" fontId="15" fillId="4" borderId="34" xfId="1" applyFont="1" applyFill="1" applyBorder="1" applyAlignment="1">
      <alignment horizontal="center" vertical="center" shrinkToFit="1"/>
    </xf>
    <xf numFmtId="38" fontId="15" fillId="4" borderId="69" xfId="1" applyFont="1" applyFill="1" applyBorder="1" applyAlignment="1">
      <alignment horizontal="center" vertical="center" shrinkToFit="1"/>
    </xf>
    <xf numFmtId="182" fontId="1" fillId="0" borderId="71" xfId="3" applyNumberFormat="1" applyBorder="1" applyAlignment="1">
      <alignment horizontal="center" vertical="center"/>
    </xf>
    <xf numFmtId="0" fontId="1" fillId="0" borderId="103" xfId="3" applyBorder="1" applyAlignment="1">
      <alignment horizontal="center" vertical="center"/>
    </xf>
    <xf numFmtId="0" fontId="1" fillId="0" borderId="15" xfId="3" applyBorder="1" applyAlignment="1">
      <alignment horizontal="center" vertical="center"/>
    </xf>
    <xf numFmtId="0" fontId="1" fillId="0" borderId="16" xfId="3" applyBorder="1" applyAlignment="1">
      <alignment horizontal="center" vertical="center"/>
    </xf>
    <xf numFmtId="0" fontId="1" fillId="0" borderId="96" xfId="3" applyBorder="1" applyAlignment="1">
      <alignment horizontal="center" vertical="center"/>
    </xf>
    <xf numFmtId="0" fontId="1" fillId="0" borderId="104" xfId="3" applyBorder="1" applyAlignment="1">
      <alignment horizontal="center" vertical="center"/>
    </xf>
    <xf numFmtId="0" fontId="1" fillId="0" borderId="28" xfId="3" applyBorder="1" applyAlignment="1">
      <alignment horizontal="center" vertical="center"/>
    </xf>
    <xf numFmtId="0" fontId="1" fillId="0" borderId="8" xfId="3" applyBorder="1" applyAlignment="1">
      <alignment horizontal="center" vertical="center"/>
    </xf>
    <xf numFmtId="0" fontId="1" fillId="0" borderId="29" xfId="3" applyBorder="1" applyAlignment="1">
      <alignment horizontal="center" vertical="center"/>
    </xf>
    <xf numFmtId="0" fontId="1" fillId="0" borderId="102" xfId="3" applyBorder="1" applyAlignment="1">
      <alignment horizontal="center" vertical="center"/>
    </xf>
    <xf numFmtId="0" fontId="1" fillId="0" borderId="101" xfId="3" applyBorder="1" applyAlignment="1">
      <alignment horizontal="center" vertical="center"/>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49" fontId="0" fillId="0" borderId="65" xfId="0" quotePrefix="1" applyNumberFormat="1" applyBorder="1" applyAlignment="1">
      <alignment horizontal="center" vertical="center" shrinkToFit="1"/>
    </xf>
    <xf numFmtId="0" fontId="0" fillId="0" borderId="82" xfId="0" applyBorder="1">
      <alignment vertical="center"/>
    </xf>
    <xf numFmtId="0" fontId="0" fillId="0" borderId="83" xfId="0" applyBorder="1">
      <alignment vertical="center"/>
    </xf>
    <xf numFmtId="0" fontId="0" fillId="0" borderId="84" xfId="0" applyBorder="1">
      <alignment vertical="center"/>
    </xf>
    <xf numFmtId="38" fontId="6" fillId="0" borderId="85" xfId="1" applyFont="1" applyBorder="1" applyAlignment="1">
      <alignment horizontal="center" vertical="center"/>
    </xf>
    <xf numFmtId="38" fontId="6" fillId="0" borderId="83" xfId="1" applyFont="1" applyBorder="1" applyAlignment="1">
      <alignment horizontal="center" vertical="center"/>
    </xf>
    <xf numFmtId="38" fontId="6" fillId="0" borderId="84" xfId="1" applyFont="1" applyBorder="1" applyAlignment="1">
      <alignment horizontal="center" vertical="center"/>
    </xf>
    <xf numFmtId="0" fontId="6" fillId="0" borderId="94" xfId="0" applyFont="1" applyBorder="1" applyAlignment="1">
      <alignment horizontal="center" vertical="center"/>
    </xf>
    <xf numFmtId="0" fontId="6" fillId="0" borderId="91" xfId="0" applyFont="1" applyBorder="1" applyAlignment="1">
      <alignment horizontal="center" vertical="center"/>
    </xf>
    <xf numFmtId="0" fontId="6" fillId="0" borderId="95" xfId="0" applyFont="1" applyBorder="1" applyAlignment="1">
      <alignment horizontal="center" vertical="center"/>
    </xf>
    <xf numFmtId="0" fontId="0" fillId="0" borderId="65" xfId="0" quotePrefix="1" applyBorder="1" applyAlignment="1">
      <alignment horizontal="center" vertical="center" shrinkToFit="1"/>
    </xf>
    <xf numFmtId="0" fontId="0" fillId="0" borderId="96" xfId="0" applyBorder="1" applyAlignment="1">
      <alignment vertical="center" shrinkToFit="1"/>
    </xf>
    <xf numFmtId="0" fontId="0" fillId="0" borderId="15" xfId="0" applyBorder="1" applyAlignment="1">
      <alignment vertical="center" shrinkToFit="1"/>
    </xf>
    <xf numFmtId="0" fontId="0" fillId="0" borderId="16" xfId="0" applyBorder="1" applyAlignment="1">
      <alignment vertical="center" shrinkToFit="1"/>
    </xf>
    <xf numFmtId="0" fontId="0" fillId="0" borderId="93" xfId="0" applyBorder="1">
      <alignment vertical="center"/>
    </xf>
    <xf numFmtId="0" fontId="0" fillId="0" borderId="87" xfId="0" applyBorder="1" applyAlignment="1">
      <alignment vertical="center" shrinkToFit="1"/>
    </xf>
    <xf numFmtId="0" fontId="0" fillId="0" borderId="88" xfId="0" applyBorder="1" applyAlignment="1">
      <alignment vertical="center" shrinkToFit="1"/>
    </xf>
    <xf numFmtId="0" fontId="0" fillId="0" borderId="89" xfId="0" applyBorder="1" applyAlignment="1">
      <alignment vertical="center" shrinkToFit="1"/>
    </xf>
    <xf numFmtId="38" fontId="6" fillId="0" borderId="90" xfId="1" applyFont="1" applyBorder="1" applyAlignment="1">
      <alignment horizontal="center" vertical="center" shrinkToFit="1"/>
    </xf>
    <xf numFmtId="38" fontId="6" fillId="0" borderId="91" xfId="1" applyFont="1" applyBorder="1" applyAlignment="1">
      <alignment horizontal="center" vertical="center" shrinkToFit="1"/>
    </xf>
    <xf numFmtId="38" fontId="6" fillId="0" borderId="92" xfId="1" applyFont="1" applyBorder="1" applyAlignment="1">
      <alignment horizontal="center" vertical="center" shrinkToFit="1"/>
    </xf>
    <xf numFmtId="0" fontId="6" fillId="0" borderId="52" xfId="0" applyFont="1" applyBorder="1" applyAlignment="1">
      <alignment horizontal="center" vertical="center"/>
    </xf>
    <xf numFmtId="0" fontId="6" fillId="0" borderId="7" xfId="0" applyFont="1" applyBorder="1" applyAlignment="1">
      <alignment horizontal="center" vertical="center"/>
    </xf>
    <xf numFmtId="0" fontId="6" fillId="0" borderId="86" xfId="0" applyFont="1" applyBorder="1" applyAlignment="1">
      <alignment horizontal="center" vertical="center"/>
    </xf>
    <xf numFmtId="38" fontId="15" fillId="4" borderId="79" xfId="1" applyFont="1" applyFill="1" applyBorder="1" applyAlignment="1">
      <alignment horizontal="center" vertical="center" shrinkToFit="1"/>
    </xf>
    <xf numFmtId="38" fontId="15" fillId="4" borderId="80" xfId="1" applyFont="1" applyFill="1" applyBorder="1" applyAlignment="1">
      <alignment horizontal="center" vertical="center" shrinkToFit="1"/>
    </xf>
    <xf numFmtId="38" fontId="15" fillId="4" borderId="81" xfId="1" applyFont="1" applyFill="1" applyBorder="1" applyAlignment="1">
      <alignment horizontal="center" vertical="center" shrinkToFit="1"/>
    </xf>
    <xf numFmtId="49" fontId="0" fillId="0" borderId="70" xfId="0" applyNumberFormat="1" applyBorder="1" applyAlignment="1">
      <alignment horizontal="center" vertical="center" shrinkToFit="1"/>
    </xf>
    <xf numFmtId="49" fontId="0" fillId="0" borderId="71" xfId="0" applyNumberFormat="1" applyBorder="1" applyAlignment="1">
      <alignment horizontal="center" vertical="center" shrinkToFit="1"/>
    </xf>
    <xf numFmtId="38" fontId="15" fillId="4" borderId="78" xfId="1" applyFont="1" applyFill="1" applyBorder="1" applyAlignment="1">
      <alignment horizontal="center" vertical="center" shrinkToFit="1"/>
    </xf>
    <xf numFmtId="38" fontId="0" fillId="0" borderId="65" xfId="0" applyNumberFormat="1" applyBorder="1" applyAlignment="1">
      <alignment horizontal="center" vertical="center" shrinkToFit="1"/>
    </xf>
    <xf numFmtId="0" fontId="1" fillId="3" borderId="61" xfId="2" applyFill="1" applyBorder="1" applyAlignment="1">
      <alignment horizontal="center" vertical="center" shrinkToFit="1"/>
    </xf>
    <xf numFmtId="0" fontId="1" fillId="3" borderId="62" xfId="2" applyFill="1" applyBorder="1" applyAlignment="1">
      <alignment horizontal="center" vertical="center" shrinkToFit="1"/>
    </xf>
    <xf numFmtId="0" fontId="1" fillId="3" borderId="63" xfId="2" applyFill="1" applyBorder="1" applyAlignment="1">
      <alignment horizontal="center" vertical="center" shrinkToFit="1"/>
    </xf>
    <xf numFmtId="0" fontId="1" fillId="3" borderId="64" xfId="2" applyFill="1" applyBorder="1" applyAlignment="1">
      <alignment horizontal="center" vertical="center" shrinkToFit="1"/>
    </xf>
    <xf numFmtId="0" fontId="1" fillId="3" borderId="60" xfId="2" applyFill="1" applyBorder="1" applyAlignment="1">
      <alignment horizontal="center" vertical="center" shrinkToFit="1"/>
    </xf>
    <xf numFmtId="181" fontId="11" fillId="0" borderId="58" xfId="1" applyNumberFormat="1" applyFont="1" applyBorder="1" applyAlignment="1">
      <alignment vertical="center"/>
    </xf>
    <xf numFmtId="0" fontId="8" fillId="0" borderId="58" xfId="2" applyFont="1" applyBorder="1" applyAlignment="1">
      <alignment horizontal="center" vertical="center"/>
    </xf>
    <xf numFmtId="0" fontId="8" fillId="0" borderId="58" xfId="2" applyFont="1" applyBorder="1">
      <alignment vertical="center"/>
    </xf>
    <xf numFmtId="0" fontId="11" fillId="0" borderId="58" xfId="2" applyFont="1" applyBorder="1">
      <alignment vertical="center"/>
    </xf>
    <xf numFmtId="0" fontId="11" fillId="0" borderId="59" xfId="2" applyFont="1" applyBorder="1">
      <alignment vertical="center"/>
    </xf>
    <xf numFmtId="180" fontId="6" fillId="0" borderId="57" xfId="1" applyNumberFormat="1" applyFont="1" applyBorder="1" applyAlignment="1">
      <alignment vertical="center"/>
    </xf>
    <xf numFmtId="180" fontId="6" fillId="0" borderId="58" xfId="1" applyNumberFormat="1" applyFont="1" applyBorder="1" applyAlignment="1">
      <alignment vertical="center"/>
    </xf>
    <xf numFmtId="0" fontId="13" fillId="2" borderId="47" xfId="0" applyFont="1" applyFill="1" applyBorder="1" applyAlignment="1">
      <alignment horizontal="center" vertical="center" shrinkToFit="1"/>
    </xf>
    <xf numFmtId="0" fontId="13" fillId="2" borderId="0" xfId="0" applyFont="1" applyFill="1" applyAlignment="1">
      <alignment horizontal="center" vertical="center" shrinkToFit="1"/>
    </xf>
    <xf numFmtId="0" fontId="13" fillId="2" borderId="22" xfId="0" applyFont="1" applyFill="1" applyBorder="1" applyAlignment="1">
      <alignment horizontal="center" vertical="center" shrinkToFit="1"/>
    </xf>
    <xf numFmtId="0" fontId="13" fillId="2" borderId="56" xfId="0" applyFont="1" applyFill="1" applyBorder="1" applyAlignment="1">
      <alignment horizontal="center" vertical="center" shrinkToFit="1"/>
    </xf>
    <xf numFmtId="0" fontId="13" fillId="2" borderId="8" xfId="0" applyFont="1" applyFill="1" applyBorder="1" applyAlignment="1">
      <alignment horizontal="center" vertical="center" shrinkToFit="1"/>
    </xf>
    <xf numFmtId="0" fontId="13" fillId="2" borderId="29" xfId="0" applyFont="1" applyFill="1" applyBorder="1" applyAlignment="1">
      <alignment horizontal="center" vertical="center" shrinkToFit="1"/>
    </xf>
    <xf numFmtId="49" fontId="0" fillId="0" borderId="48" xfId="0" applyNumberFormat="1" applyBorder="1" applyAlignment="1">
      <alignment horizontal="left" vertical="center" shrinkToFit="1"/>
    </xf>
    <xf numFmtId="49" fontId="0" fillId="0" borderId="49" xfId="0" applyNumberFormat="1" applyBorder="1" applyAlignment="1">
      <alignment horizontal="left" vertical="center" shrinkToFit="1"/>
    </xf>
    <xf numFmtId="49" fontId="0" fillId="0" borderId="50" xfId="0" applyNumberFormat="1" applyBorder="1" applyAlignment="1">
      <alignment horizontal="left" vertical="center" shrinkToFit="1"/>
    </xf>
    <xf numFmtId="0" fontId="13" fillId="0" borderId="20" xfId="0" applyFont="1" applyBorder="1" applyAlignment="1">
      <alignment horizontal="left" vertical="center" shrinkToFit="1"/>
    </xf>
    <xf numFmtId="0" fontId="13" fillId="0" borderId="0" xfId="0" applyFont="1" applyAlignment="1">
      <alignment horizontal="left" vertical="center" shrinkToFit="1"/>
    </xf>
    <xf numFmtId="0" fontId="13" fillId="0" borderId="22" xfId="0" applyFont="1" applyBorder="1" applyAlignment="1">
      <alignment horizontal="left" vertical="center" shrinkToFit="1"/>
    </xf>
    <xf numFmtId="0" fontId="13" fillId="0" borderId="43"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51" xfId="0" applyFont="1" applyBorder="1" applyAlignment="1">
      <alignment horizontal="left" vertical="center" shrinkToFit="1"/>
    </xf>
    <xf numFmtId="38" fontId="1" fillId="2" borderId="9" xfId="1" applyFill="1" applyBorder="1" applyAlignment="1">
      <alignment vertical="center"/>
    </xf>
    <xf numFmtId="38" fontId="1" fillId="2" borderId="10" xfId="1" applyFill="1" applyBorder="1" applyAlignment="1">
      <alignment vertical="center"/>
    </xf>
    <xf numFmtId="38" fontId="1" fillId="2" borderId="11" xfId="1" applyFill="1" applyBorder="1" applyAlignment="1">
      <alignment vertical="center"/>
    </xf>
    <xf numFmtId="0" fontId="0" fillId="0" borderId="0" xfId="0" applyAlignment="1">
      <alignment horizontal="left" vertical="center"/>
    </xf>
    <xf numFmtId="49" fontId="0" fillId="0" borderId="30" xfId="0" applyNumberFormat="1" applyBorder="1" applyAlignment="1">
      <alignment horizontal="left" vertical="center" shrinkToFit="1"/>
    </xf>
    <xf numFmtId="49" fontId="0" fillId="0" borderId="0" xfId="0" applyNumberFormat="1" applyAlignment="1">
      <alignment horizontal="left" vertical="center" shrinkToFit="1"/>
    </xf>
    <xf numFmtId="49" fontId="0" fillId="0" borderId="31" xfId="0" applyNumberFormat="1" applyBorder="1" applyAlignment="1">
      <alignment horizontal="left" vertical="center" shrinkToFit="1"/>
    </xf>
    <xf numFmtId="38" fontId="15" fillId="2" borderId="53" xfId="1" applyFont="1" applyFill="1" applyBorder="1" applyAlignment="1">
      <alignment horizontal="center" vertical="center"/>
    </xf>
    <xf numFmtId="38" fontId="15" fillId="2" borderId="8" xfId="1" applyFont="1" applyFill="1" applyBorder="1" applyAlignment="1">
      <alignment horizontal="center" vertical="center"/>
    </xf>
    <xf numFmtId="38" fontId="15" fillId="2" borderId="54" xfId="1" applyFont="1" applyFill="1" applyBorder="1" applyAlignment="1">
      <alignment horizontal="center" vertical="center"/>
    </xf>
    <xf numFmtId="0" fontId="0" fillId="0" borderId="7" xfId="0" applyBorder="1" applyAlignment="1">
      <alignment vertical="center" shrinkToFit="1"/>
    </xf>
    <xf numFmtId="49" fontId="0" fillId="0" borderId="4" xfId="0" applyNumberFormat="1" applyBorder="1" applyAlignment="1">
      <alignment horizontal="left" vertical="center" shrinkToFit="1"/>
    </xf>
    <xf numFmtId="49" fontId="0" fillId="0" borderId="5" xfId="0" applyNumberFormat="1" applyBorder="1" applyAlignment="1">
      <alignment horizontal="left" vertical="center" shrinkToFit="1"/>
    </xf>
    <xf numFmtId="49" fontId="0" fillId="0" borderId="6" xfId="0" applyNumberFormat="1" applyBorder="1" applyAlignment="1">
      <alignment horizontal="left" vertical="center" shrinkToFit="1"/>
    </xf>
    <xf numFmtId="0" fontId="0" fillId="3" borderId="8" xfId="0" applyFill="1" applyBorder="1">
      <alignment vertical="center"/>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0" fillId="2" borderId="41" xfId="0" applyFill="1" applyBorder="1" applyAlignment="1">
      <alignment horizontal="center" vertical="center"/>
    </xf>
    <xf numFmtId="0" fontId="0" fillId="2" borderId="42" xfId="0" applyFill="1" applyBorder="1" applyAlignment="1">
      <alignment horizontal="center" vertical="center"/>
    </xf>
    <xf numFmtId="0" fontId="0" fillId="2" borderId="27" xfId="0" applyFill="1" applyBorder="1" applyAlignment="1">
      <alignment horizontal="center" vertical="center"/>
    </xf>
    <xf numFmtId="0" fontId="6" fillId="2" borderId="23" xfId="0" applyFont="1" applyFill="1" applyBorder="1" applyAlignment="1">
      <alignment horizontal="center" vertical="top" wrapText="1" shrinkToFit="1"/>
    </xf>
    <xf numFmtId="0" fontId="6" fillId="2" borderId="0" xfId="0" applyFont="1" applyFill="1" applyAlignment="1">
      <alignment horizontal="center" vertical="top" wrapText="1" shrinkToFit="1"/>
    </xf>
    <xf numFmtId="0" fontId="6" fillId="2" borderId="22" xfId="0" applyFont="1" applyFill="1" applyBorder="1" applyAlignment="1">
      <alignment horizontal="center" vertical="top" wrapText="1" shrinkToFit="1"/>
    </xf>
    <xf numFmtId="0" fontId="6" fillId="2" borderId="28" xfId="0" applyFont="1" applyFill="1" applyBorder="1" applyAlignment="1">
      <alignment horizontal="center" vertical="top" wrapText="1" shrinkToFit="1"/>
    </xf>
    <xf numFmtId="0" fontId="6" fillId="2" borderId="8" xfId="0" applyFont="1" applyFill="1" applyBorder="1" applyAlignment="1">
      <alignment horizontal="center" vertical="top" wrapText="1" shrinkToFit="1"/>
    </xf>
    <xf numFmtId="0" fontId="6" fillId="2" borderId="29" xfId="0" applyFont="1" applyFill="1" applyBorder="1" applyAlignment="1">
      <alignment horizontal="center" vertical="top" wrapText="1" shrinkToFit="1"/>
    </xf>
    <xf numFmtId="0" fontId="0" fillId="0" borderId="20" xfId="0" applyBorder="1" applyAlignment="1">
      <alignment horizontal="left" vertical="center"/>
    </xf>
    <xf numFmtId="0" fontId="0" fillId="0" borderId="22" xfId="0" applyBorder="1" applyAlignment="1">
      <alignment horizontal="left" vertical="center"/>
    </xf>
    <xf numFmtId="38" fontId="2" fillId="0" borderId="23" xfId="1" applyFont="1" applyBorder="1" applyAlignment="1">
      <alignment horizontal="center" vertical="center" shrinkToFit="1"/>
    </xf>
    <xf numFmtId="38" fontId="2" fillId="0" borderId="0" xfId="1" applyFont="1" applyAlignment="1">
      <alignment horizontal="center" vertical="center" shrinkToFit="1"/>
    </xf>
    <xf numFmtId="38" fontId="2" fillId="0" borderId="52" xfId="1" applyFont="1" applyBorder="1" applyAlignment="1">
      <alignment horizontal="center" vertical="center" shrinkToFit="1"/>
    </xf>
    <xf numFmtId="38" fontId="2" fillId="0" borderId="7" xfId="1" applyFont="1" applyBorder="1" applyAlignment="1">
      <alignment horizontal="center" vertical="center" shrinkToFit="1"/>
    </xf>
    <xf numFmtId="0" fontId="0" fillId="0" borderId="17" xfId="0" applyBorder="1">
      <alignment vertical="center"/>
    </xf>
    <xf numFmtId="0" fontId="0" fillId="0" borderId="18" xfId="0" applyBorder="1">
      <alignment vertical="center"/>
    </xf>
    <xf numFmtId="0" fontId="0" fillId="0" borderId="45" xfId="0" applyBorder="1">
      <alignment vertical="center"/>
    </xf>
    <xf numFmtId="177" fontId="13" fillId="2" borderId="20" xfId="0" applyNumberFormat="1" applyFont="1" applyFill="1" applyBorder="1" applyAlignment="1">
      <alignment horizontal="center" vertical="center" shrinkToFit="1"/>
    </xf>
    <xf numFmtId="177" fontId="13" fillId="2" borderId="0" xfId="0" applyNumberFormat="1" applyFont="1" applyFill="1" applyAlignment="1">
      <alignment horizontal="center" vertical="center" shrinkToFit="1"/>
    </xf>
    <xf numFmtId="177" fontId="13" fillId="2" borderId="46" xfId="0" applyNumberFormat="1" applyFont="1" applyFill="1" applyBorder="1" applyAlignment="1">
      <alignment horizontal="center" vertical="center" shrinkToFit="1"/>
    </xf>
    <xf numFmtId="177" fontId="13" fillId="2" borderId="53" xfId="0" applyNumberFormat="1" applyFont="1" applyFill="1" applyBorder="1" applyAlignment="1">
      <alignment horizontal="center" vertical="center" shrinkToFit="1"/>
    </xf>
    <xf numFmtId="177" fontId="13" fillId="2" borderId="8" xfId="0" applyNumberFormat="1" applyFont="1" applyFill="1" applyBorder="1" applyAlignment="1">
      <alignment horizontal="center" vertical="center" shrinkToFit="1"/>
    </xf>
    <xf numFmtId="177" fontId="13" fillId="2" borderId="55" xfId="0" applyNumberFormat="1" applyFont="1" applyFill="1" applyBorder="1" applyAlignment="1">
      <alignment horizontal="center" vertical="center" shrinkToFit="1"/>
    </xf>
    <xf numFmtId="0" fontId="0" fillId="2" borderId="24" xfId="0" applyFill="1" applyBorder="1">
      <alignment vertical="center"/>
    </xf>
    <xf numFmtId="0" fontId="6" fillId="2" borderId="24" xfId="0" applyFont="1" applyFill="1" applyBorder="1" applyAlignment="1">
      <alignment horizontal="center" vertical="center" shrinkToFit="1"/>
    </xf>
    <xf numFmtId="0" fontId="0" fillId="2" borderId="17" xfId="0" applyFill="1" applyBorder="1">
      <alignment vertical="center"/>
    </xf>
    <xf numFmtId="0" fontId="0" fillId="2" borderId="18" xfId="0" applyFill="1" applyBorder="1">
      <alignment vertical="center"/>
    </xf>
    <xf numFmtId="0" fontId="0" fillId="2" borderId="19" xfId="0" applyFill="1" applyBorder="1">
      <alignment vertical="center"/>
    </xf>
    <xf numFmtId="49" fontId="0" fillId="0" borderId="35" xfId="0" applyNumberFormat="1" applyBorder="1" applyAlignment="1">
      <alignment horizontal="left" vertical="center" shrinkToFit="1"/>
    </xf>
    <xf numFmtId="49" fontId="0" fillId="0" borderId="36" xfId="0" applyNumberFormat="1" applyBorder="1" applyAlignment="1">
      <alignment horizontal="left" vertical="center" shrinkToFit="1"/>
    </xf>
    <xf numFmtId="49" fontId="0" fillId="0" borderId="37" xfId="0" applyNumberFormat="1" applyBorder="1" applyAlignment="1">
      <alignment horizontal="left" vertical="center" shrinkToFit="1"/>
    </xf>
    <xf numFmtId="0" fontId="0" fillId="0" borderId="38" xfId="0" applyBorder="1" applyAlignment="1">
      <alignment horizontal="center" vertical="center"/>
    </xf>
    <xf numFmtId="0" fontId="0" fillId="0" borderId="39" xfId="0" applyBorder="1" applyAlignment="1">
      <alignment horizontal="center" vertical="center"/>
    </xf>
    <xf numFmtId="49" fontId="6" fillId="0" borderId="39" xfId="0" applyNumberFormat="1" applyFont="1" applyBorder="1" applyAlignment="1">
      <alignment horizontal="center" vertical="center" shrinkToFit="1"/>
    </xf>
    <xf numFmtId="0" fontId="0" fillId="0" borderId="39" xfId="0" applyBorder="1" applyAlignment="1">
      <alignment horizontal="right" vertical="center"/>
    </xf>
    <xf numFmtId="0" fontId="6" fillId="0" borderId="39" xfId="0" applyFont="1" applyBorder="1" applyAlignment="1">
      <alignment horizontal="center" vertical="center" shrinkToFit="1"/>
    </xf>
    <xf numFmtId="177" fontId="2" fillId="0" borderId="20" xfId="0" applyNumberFormat="1" applyFont="1" applyBorder="1" applyAlignment="1">
      <alignment horizontal="center" vertical="center" shrinkToFit="1"/>
    </xf>
    <xf numFmtId="177" fontId="2" fillId="0" borderId="0" xfId="0" applyNumberFormat="1" applyFont="1" applyAlignment="1">
      <alignment horizontal="center" vertical="center" shrinkToFit="1"/>
    </xf>
    <xf numFmtId="177" fontId="2" fillId="0" borderId="21" xfId="0" applyNumberFormat="1" applyFont="1" applyBorder="1" applyAlignment="1">
      <alignment horizontal="center" vertical="center" shrinkToFit="1"/>
    </xf>
    <xf numFmtId="177" fontId="2" fillId="0" borderId="43" xfId="0" applyNumberFormat="1" applyFont="1" applyBorder="1" applyAlignment="1">
      <alignment horizontal="center" vertical="center" shrinkToFit="1"/>
    </xf>
    <xf numFmtId="177" fontId="2" fillId="0" borderId="7" xfId="0" applyNumberFormat="1" applyFont="1" applyBorder="1" applyAlignment="1">
      <alignment horizontal="center" vertical="center" shrinkToFit="1"/>
    </xf>
    <xf numFmtId="177" fontId="2" fillId="0" borderId="44" xfId="0" applyNumberFormat="1" applyFont="1" applyBorder="1" applyAlignment="1">
      <alignment horizontal="center" vertical="center" shrinkToFit="1"/>
    </xf>
    <xf numFmtId="0" fontId="13" fillId="0" borderId="32" xfId="0" applyFont="1" applyBorder="1" applyAlignment="1">
      <alignment horizontal="left" vertical="center" shrinkToFit="1"/>
    </xf>
    <xf numFmtId="0" fontId="13" fillId="0" borderId="24" xfId="0" applyFont="1" applyBorder="1" applyAlignment="1">
      <alignment horizontal="left" vertical="center" shrinkToFit="1"/>
    </xf>
    <xf numFmtId="0" fontId="13" fillId="0" borderId="33" xfId="0" applyFont="1" applyBorder="1" applyAlignment="1">
      <alignment horizontal="left" vertical="center" shrinkToFit="1"/>
    </xf>
    <xf numFmtId="0" fontId="14" fillId="0" borderId="23" xfId="0" applyFont="1" applyBorder="1" applyAlignment="1">
      <alignment horizontal="center" vertical="center" shrinkToFit="1"/>
    </xf>
    <xf numFmtId="0" fontId="14" fillId="0" borderId="0" xfId="0" applyFont="1" applyAlignment="1">
      <alignment horizontal="center" vertical="center" shrinkToFit="1"/>
    </xf>
    <xf numFmtId="0" fontId="14" fillId="0" borderId="22" xfId="0" applyFont="1" applyBorder="1" applyAlignment="1">
      <alignment horizontal="center" vertical="center" shrinkToFit="1"/>
    </xf>
    <xf numFmtId="0" fontId="14" fillId="0" borderId="28" xfId="0" applyFont="1" applyBorder="1" applyAlignment="1">
      <alignment horizontal="center" vertical="center" shrinkToFit="1"/>
    </xf>
    <xf numFmtId="0" fontId="14" fillId="0" borderId="8" xfId="0" applyFont="1" applyBorder="1" applyAlignment="1">
      <alignment horizontal="center" vertical="center" shrinkToFit="1"/>
    </xf>
    <xf numFmtId="0" fontId="14" fillId="0" borderId="29" xfId="0" applyFont="1" applyBorder="1" applyAlignment="1">
      <alignment horizontal="center" vertical="center" shrinkToFit="1"/>
    </xf>
    <xf numFmtId="0" fontId="12" fillId="0" borderId="23" xfId="0" applyFont="1" applyBorder="1" applyAlignment="1">
      <alignment horizontal="center" vertical="center" shrinkToFit="1"/>
    </xf>
    <xf numFmtId="0" fontId="12" fillId="0" borderId="0" xfId="0" applyFont="1" applyAlignment="1">
      <alignment horizontal="center" vertical="center" shrinkToFit="1"/>
    </xf>
    <xf numFmtId="0" fontId="12" fillId="0" borderId="22" xfId="0" applyFont="1" applyBorder="1" applyAlignment="1">
      <alignment horizontal="center" vertical="center" shrinkToFit="1"/>
    </xf>
    <xf numFmtId="0" fontId="12" fillId="0" borderId="28" xfId="0" applyFont="1" applyBorder="1" applyAlignment="1">
      <alignment horizontal="center" vertical="center" shrinkToFit="1"/>
    </xf>
    <xf numFmtId="0" fontId="12" fillId="0" borderId="8" xfId="0" applyFont="1" applyBorder="1" applyAlignment="1">
      <alignment horizontal="center" vertical="center" shrinkToFit="1"/>
    </xf>
    <xf numFmtId="0" fontId="12" fillId="0" borderId="29" xfId="0" applyFont="1" applyBorder="1" applyAlignment="1">
      <alignment horizontal="center" vertical="center" shrinkToFit="1"/>
    </xf>
    <xf numFmtId="0" fontId="0" fillId="0" borderId="23" xfId="0" applyBorder="1">
      <alignment vertical="center"/>
    </xf>
    <xf numFmtId="0" fontId="0" fillId="0" borderId="0" xfId="0">
      <alignment vertical="center"/>
    </xf>
    <xf numFmtId="49" fontId="6" fillId="0" borderId="24" xfId="0" applyNumberFormat="1" applyFont="1" applyBorder="1" applyAlignment="1">
      <alignment horizontal="center" vertical="center" shrinkToFit="1"/>
    </xf>
    <xf numFmtId="49" fontId="6" fillId="0" borderId="34" xfId="0" applyNumberFormat="1" applyFont="1" applyBorder="1" applyAlignment="1">
      <alignment horizontal="center" vertical="center" shrinkToFit="1"/>
    </xf>
    <xf numFmtId="0" fontId="0" fillId="0" borderId="39" xfId="0" applyBorder="1">
      <alignment vertical="center"/>
    </xf>
    <xf numFmtId="0" fontId="0" fillId="0" borderId="40" xfId="0" applyBorder="1">
      <alignment vertical="center"/>
    </xf>
    <xf numFmtId="0" fontId="0" fillId="2" borderId="14" xfId="0" applyFill="1" applyBorder="1">
      <alignment vertical="center"/>
    </xf>
    <xf numFmtId="0" fontId="0" fillId="2" borderId="15" xfId="0" applyFill="1" applyBorder="1">
      <alignment vertical="center"/>
    </xf>
    <xf numFmtId="0" fontId="0" fillId="3" borderId="15" xfId="0" applyFill="1" applyBorder="1">
      <alignment vertical="center"/>
    </xf>
    <xf numFmtId="0" fontId="0" fillId="3" borderId="16" xfId="0" applyFill="1" applyBorder="1">
      <alignment vertical="center"/>
    </xf>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0" fillId="2" borderId="28" xfId="0" applyFill="1" applyBorder="1" applyAlignment="1">
      <alignment horizontal="center" vertical="center"/>
    </xf>
    <xf numFmtId="0" fontId="0" fillId="2" borderId="8" xfId="0" applyFill="1" applyBorder="1" applyAlignment="1">
      <alignment horizontal="center" vertical="center"/>
    </xf>
    <xf numFmtId="49" fontId="12" fillId="2" borderId="18" xfId="0" applyNumberFormat="1" applyFont="1" applyFill="1" applyBorder="1" applyAlignment="1">
      <alignment horizontal="center" vertical="center" shrinkToFit="1"/>
    </xf>
    <xf numFmtId="49" fontId="12" fillId="2" borderId="8" xfId="0" applyNumberFormat="1" applyFont="1" applyFill="1" applyBorder="1" applyAlignment="1">
      <alignment horizontal="center" vertical="center" shrinkToFit="1"/>
    </xf>
    <xf numFmtId="0" fontId="0" fillId="2" borderId="19" xfId="0" applyFill="1" applyBorder="1" applyAlignment="1">
      <alignment horizontal="center" vertical="center"/>
    </xf>
    <xf numFmtId="0" fontId="0" fillId="2" borderId="29" xfId="0" applyFill="1" applyBorder="1" applyAlignment="1">
      <alignment horizontal="center" vertical="center"/>
    </xf>
    <xf numFmtId="49" fontId="0" fillId="0" borderId="1" xfId="0" applyNumberFormat="1" applyBorder="1" applyAlignment="1">
      <alignment horizontal="left" vertical="center" shrinkToFit="1"/>
    </xf>
    <xf numFmtId="49" fontId="0" fillId="0" borderId="2" xfId="0" applyNumberFormat="1" applyBorder="1" applyAlignment="1">
      <alignment horizontal="left" vertical="center" shrinkToFit="1"/>
    </xf>
    <xf numFmtId="49" fontId="0" fillId="0" borderId="3" xfId="0" applyNumberFormat="1" applyBorder="1" applyAlignment="1">
      <alignment horizontal="left" vertical="center" shrinkToFit="1"/>
    </xf>
    <xf numFmtId="0" fontId="0" fillId="2" borderId="26" xfId="0" applyFill="1" applyBorder="1">
      <alignment vertical="center"/>
    </xf>
    <xf numFmtId="0" fontId="0" fillId="2" borderId="27" xfId="0" applyFill="1"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2" fillId="0" borderId="0" xfId="0" applyFont="1" applyAlignment="1">
      <alignment vertical="center" shrinkToFit="1"/>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6" xfId="0" applyFont="1" applyBorder="1" applyAlignment="1">
      <alignment horizontal="center" vertical="center" shrinkToFit="1"/>
    </xf>
    <xf numFmtId="176" fontId="7" fillId="0" borderId="0" xfId="0" applyNumberFormat="1" applyFont="1" applyAlignment="1">
      <alignment horizontal="right"/>
    </xf>
    <xf numFmtId="0" fontId="0" fillId="0" borderId="7" xfId="0" applyBorder="1" applyAlignment="1">
      <alignment horizontal="right"/>
    </xf>
    <xf numFmtId="0" fontId="0" fillId="0" borderId="8" xfId="0" applyBorder="1" applyAlignment="1"/>
    <xf numFmtId="179" fontId="11" fillId="0" borderId="5" xfId="0" applyNumberFormat="1" applyFont="1" applyBorder="1" applyAlignment="1">
      <alignment horizontal="right" vertical="top"/>
    </xf>
    <xf numFmtId="49" fontId="0" fillId="0" borderId="68" xfId="0" quotePrefix="1" applyNumberFormat="1" applyBorder="1" applyAlignment="1">
      <alignment horizontal="center" vertical="center" shrinkToFit="1"/>
    </xf>
    <xf numFmtId="49" fontId="0" fillId="0" borderId="71" xfId="0" quotePrefix="1" applyNumberFormat="1" applyBorder="1" applyAlignment="1">
      <alignment horizontal="center" vertical="center" shrinkToFit="1"/>
    </xf>
    <xf numFmtId="49" fontId="0" fillId="0" borderId="68" xfId="0" applyNumberFormat="1" applyBorder="1" applyAlignment="1">
      <alignment horizontal="center" vertical="center" shrinkToFit="1"/>
    </xf>
    <xf numFmtId="0" fontId="16" fillId="4" borderId="68" xfId="0" applyFont="1" applyFill="1" applyBorder="1" applyAlignment="1">
      <alignment horizontal="center" vertical="center" shrinkToFit="1"/>
    </xf>
    <xf numFmtId="0" fontId="16" fillId="4" borderId="34" xfId="0" applyFont="1" applyFill="1" applyBorder="1" applyAlignment="1">
      <alignment horizontal="center" vertical="center" shrinkToFit="1"/>
    </xf>
    <xf numFmtId="0" fontId="16" fillId="4" borderId="71" xfId="0" applyFont="1" applyFill="1" applyBorder="1" applyAlignment="1">
      <alignment horizontal="center" vertical="center" shrinkToFit="1"/>
    </xf>
    <xf numFmtId="38" fontId="6" fillId="0" borderId="78" xfId="1" applyFont="1" applyBorder="1" applyAlignment="1">
      <alignment horizontal="center" vertical="center" shrinkToFit="1"/>
    </xf>
    <xf numFmtId="0" fontId="16" fillId="4" borderId="25" xfId="0" applyFont="1" applyFill="1" applyBorder="1" applyAlignment="1">
      <alignment horizontal="center" vertical="center" shrinkToFit="1"/>
    </xf>
    <xf numFmtId="0" fontId="16" fillId="4" borderId="26" xfId="0" applyFont="1" applyFill="1" applyBorder="1" applyAlignment="1">
      <alignment horizontal="center" vertical="center" shrinkToFit="1"/>
    </xf>
    <xf numFmtId="0" fontId="16" fillId="4" borderId="27" xfId="0" applyFont="1" applyFill="1" applyBorder="1" applyAlignment="1">
      <alignment horizontal="center" vertical="center" shrinkToFit="1"/>
    </xf>
    <xf numFmtId="38" fontId="15" fillId="4" borderId="124" xfId="1" applyFont="1" applyFill="1" applyBorder="1" applyAlignment="1">
      <alignment horizontal="center" vertical="center" shrinkToFit="1"/>
    </xf>
    <xf numFmtId="38" fontId="15" fillId="4" borderId="26" xfId="1" applyFont="1" applyFill="1" applyBorder="1" applyAlignment="1">
      <alignment horizontal="center" vertical="center" shrinkToFit="1"/>
    </xf>
    <xf numFmtId="38" fontId="15" fillId="4" borderId="122" xfId="1" applyFont="1" applyFill="1" applyBorder="1" applyAlignment="1">
      <alignment horizontal="center" vertical="center" shrinkToFit="1"/>
    </xf>
    <xf numFmtId="38" fontId="15" fillId="4" borderId="25" xfId="1" applyFont="1" applyFill="1" applyBorder="1" applyAlignment="1">
      <alignment horizontal="center" vertical="center" shrinkToFit="1"/>
    </xf>
    <xf numFmtId="0" fontId="6" fillId="0" borderId="125" xfId="0" applyFont="1" applyBorder="1" applyAlignment="1">
      <alignment horizontal="center" vertical="center" textRotation="255"/>
    </xf>
    <xf numFmtId="0" fontId="6" fillId="0" borderId="20" xfId="0" applyFont="1" applyBorder="1" applyAlignment="1">
      <alignment horizontal="center" vertical="center" textRotation="255"/>
    </xf>
    <xf numFmtId="0" fontId="6" fillId="0" borderId="123" xfId="0" applyFont="1" applyBorder="1" applyAlignment="1">
      <alignment horizontal="center" vertical="center" textRotation="255"/>
    </xf>
    <xf numFmtId="38" fontId="7" fillId="0" borderId="0" xfId="1" applyFont="1" applyBorder="1" applyAlignment="1">
      <alignment horizontal="center" vertical="center"/>
    </xf>
    <xf numFmtId="0" fontId="15" fillId="0" borderId="1" xfId="0" applyFont="1" applyBorder="1" applyAlignment="1">
      <alignment horizontal="center" vertical="center" textRotation="255" wrapText="1"/>
    </xf>
    <xf numFmtId="0" fontId="15" fillId="0" borderId="2" xfId="0" applyFont="1" applyBorder="1" applyAlignment="1">
      <alignment horizontal="center" vertical="center" textRotation="255"/>
    </xf>
    <xf numFmtId="0" fontId="15" fillId="0" borderId="3" xfId="0" applyFont="1" applyBorder="1" applyAlignment="1">
      <alignment horizontal="center" vertical="center" textRotation="255"/>
    </xf>
    <xf numFmtId="0" fontId="15" fillId="0" borderId="30" xfId="0" applyFont="1" applyBorder="1" applyAlignment="1">
      <alignment horizontal="center" vertical="center" textRotation="255"/>
    </xf>
    <xf numFmtId="0" fontId="15" fillId="0" borderId="0" xfId="0" applyFont="1" applyAlignment="1">
      <alignment horizontal="center" vertical="center" textRotation="255"/>
    </xf>
    <xf numFmtId="0" fontId="15" fillId="0" borderId="31" xfId="0" applyFont="1" applyBorder="1" applyAlignment="1">
      <alignment horizontal="center" vertical="center" textRotation="255"/>
    </xf>
    <xf numFmtId="0" fontId="15" fillId="0" borderId="4" xfId="0" applyFont="1" applyBorder="1" applyAlignment="1">
      <alignment horizontal="center" vertical="center" textRotation="255"/>
    </xf>
    <xf numFmtId="0" fontId="15" fillId="0" borderId="5" xfId="0" applyFont="1" applyBorder="1" applyAlignment="1">
      <alignment horizontal="center" vertical="center" textRotation="255"/>
    </xf>
    <xf numFmtId="0" fontId="15" fillId="0" borderId="6" xfId="0" applyFont="1" applyBorder="1" applyAlignment="1">
      <alignment horizontal="center" vertical="center" textRotation="255"/>
    </xf>
    <xf numFmtId="0" fontId="1" fillId="0" borderId="82" xfId="3" applyBorder="1" applyAlignment="1">
      <alignment horizontal="center" vertical="center"/>
    </xf>
    <xf numFmtId="0" fontId="1" fillId="0" borderId="83" xfId="3" applyBorder="1" applyAlignment="1">
      <alignment horizontal="center" vertical="center"/>
    </xf>
    <xf numFmtId="0" fontId="1" fillId="0" borderId="84" xfId="3" applyBorder="1" applyAlignment="1">
      <alignment horizontal="center" vertical="center"/>
    </xf>
    <xf numFmtId="0" fontId="1" fillId="0" borderId="85" xfId="3" applyBorder="1" applyAlignment="1">
      <alignment horizontal="center" vertical="center"/>
    </xf>
    <xf numFmtId="0" fontId="1" fillId="0" borderId="111" xfId="3"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38" fontId="1" fillId="0" borderId="15" xfId="1" applyBorder="1" applyAlignment="1">
      <alignment vertical="center"/>
    </xf>
    <xf numFmtId="0" fontId="0" fillId="0" borderId="5" xfId="0" applyBorder="1" applyAlignment="1">
      <alignment horizontal="center" shrinkToFit="1"/>
    </xf>
    <xf numFmtId="0" fontId="0" fillId="0" borderId="6" xfId="0" applyBorder="1" applyAlignment="1">
      <alignment horizontal="center" shrinkToFit="1"/>
    </xf>
    <xf numFmtId="38" fontId="1" fillId="0" borderId="58" xfId="1" applyBorder="1" applyAlignment="1">
      <alignment vertical="center"/>
    </xf>
    <xf numFmtId="38" fontId="1" fillId="0" borderId="116" xfId="1" applyBorder="1" applyAlignment="1">
      <alignment vertical="center"/>
    </xf>
    <xf numFmtId="0" fontId="0" fillId="12" borderId="116" xfId="0" applyFill="1" applyBorder="1" applyAlignment="1">
      <alignment horizontal="center" vertical="center"/>
    </xf>
    <xf numFmtId="0" fontId="0" fillId="12" borderId="119" xfId="0" applyFill="1" applyBorder="1" applyAlignment="1">
      <alignment horizontal="center" vertical="center"/>
    </xf>
    <xf numFmtId="0" fontId="9" fillId="0" borderId="0" xfId="0" applyFont="1" applyAlignment="1">
      <alignment horizontal="right" vertical="center"/>
    </xf>
    <xf numFmtId="0" fontId="18" fillId="0" borderId="2" xfId="0" applyFont="1" applyBorder="1" applyAlignment="1">
      <alignment horizontal="center" shrinkToFit="1"/>
    </xf>
    <xf numFmtId="0" fontId="18" fillId="0" borderId="3" xfId="0" applyFont="1" applyBorder="1" applyAlignment="1">
      <alignment horizontal="center" shrinkToFit="1"/>
    </xf>
    <xf numFmtId="0" fontId="18" fillId="0" borderId="0" xfId="0" applyFont="1" applyAlignment="1">
      <alignment horizontal="center" shrinkToFit="1"/>
    </xf>
    <xf numFmtId="0" fontId="18" fillId="0" borderId="31" xfId="0" applyFont="1" applyBorder="1" applyAlignment="1">
      <alignment horizontal="center" shrinkToFit="1"/>
    </xf>
    <xf numFmtId="0" fontId="0" fillId="0" borderId="36" xfId="0" applyBorder="1" applyAlignment="1">
      <alignment horizontal="center" vertical="center" shrinkToFit="1"/>
    </xf>
    <xf numFmtId="0" fontId="6" fillId="0" borderId="2" xfId="0" applyFont="1" applyBorder="1" applyAlignment="1">
      <alignment horizontal="center" vertical="center" textRotation="255"/>
    </xf>
    <xf numFmtId="0" fontId="6" fillId="0" borderId="0" xfId="0" applyFont="1" applyAlignment="1">
      <alignment horizontal="center" vertical="center" textRotation="255"/>
    </xf>
    <xf numFmtId="0" fontId="0" fillId="0" borderId="2" xfId="0" applyBorder="1" applyAlignment="1">
      <alignment horizontal="center" vertical="top" wrapText="1"/>
    </xf>
    <xf numFmtId="0" fontId="0" fillId="0" borderId="0" xfId="0" applyAlignment="1">
      <alignment horizontal="center" vertical="top" wrapText="1"/>
    </xf>
    <xf numFmtId="0" fontId="18" fillId="0" borderId="30" xfId="0" applyFont="1" applyBorder="1" applyAlignment="1">
      <alignment horizontal="center" vertical="center"/>
    </xf>
    <xf numFmtId="0" fontId="18" fillId="0" borderId="0" xfId="0" applyFont="1" applyAlignment="1">
      <alignment horizontal="center" vertical="center"/>
    </xf>
    <xf numFmtId="0" fontId="18" fillId="0" borderId="31" xfId="0" applyFont="1" applyBorder="1" applyAlignment="1">
      <alignment horizontal="center" vertical="center"/>
    </xf>
  </cellXfs>
  <cellStyles count="4">
    <cellStyle name="桁区切り" xfId="1" builtinId="6"/>
    <cellStyle name="標準" xfId="0" builtinId="0"/>
    <cellStyle name="標準 2" xfId="3" xr:uid="{EB71532D-F2DC-48A9-81E4-5F088BA7F69B}"/>
    <cellStyle name="標準_新規フォーマット（柏）" xfId="2" xr:uid="{82B374E3-7A22-48F5-BEA9-7F97350CFA2C}"/>
  </cellStyles>
  <dxfs count="72">
    <dxf>
      <font>
        <condense val="0"/>
        <extend val="0"/>
        <color indexed="9"/>
      </font>
    </dxf>
    <dxf>
      <fill>
        <patternFill>
          <bgColor indexed="47"/>
        </patternFill>
      </fill>
    </dxf>
    <dxf>
      <fill>
        <patternFill>
          <bgColor indexed="42"/>
        </patternFill>
      </fill>
    </dxf>
    <dxf>
      <fill>
        <patternFill>
          <bgColor indexed="51"/>
        </patternFill>
      </fill>
    </dxf>
    <dxf>
      <font>
        <condense val="0"/>
        <extend val="0"/>
        <color indexed="9"/>
      </font>
    </dxf>
    <dxf>
      <font>
        <condense val="0"/>
        <extend val="0"/>
        <color indexed="9"/>
      </font>
    </dxf>
    <dxf>
      <fill>
        <patternFill>
          <bgColor indexed="42"/>
        </patternFill>
      </fill>
    </dxf>
    <dxf>
      <fill>
        <patternFill>
          <bgColor indexed="42"/>
        </patternFill>
      </fill>
    </dxf>
    <dxf>
      <fill>
        <patternFill>
          <bgColor indexed="51"/>
        </patternFill>
      </fill>
    </dxf>
    <dxf>
      <fill>
        <patternFill>
          <bgColor indexed="51"/>
        </patternFill>
      </fill>
    </dxf>
    <dxf>
      <font>
        <condense val="0"/>
        <extend val="0"/>
        <color indexed="9"/>
      </font>
    </dxf>
    <dxf>
      <font>
        <condense val="0"/>
        <extend val="0"/>
        <color indexed="9"/>
      </font>
    </dxf>
    <dxf>
      <font>
        <condense val="0"/>
        <extend val="0"/>
        <color indexed="22"/>
      </font>
    </dxf>
    <dxf>
      <fill>
        <patternFill>
          <bgColor indexed="42"/>
        </patternFill>
      </fill>
    </dxf>
    <dxf>
      <fill>
        <patternFill>
          <bgColor indexed="47"/>
        </patternFill>
      </fill>
    </dxf>
    <dxf>
      <fill>
        <patternFill>
          <bgColor indexed="44"/>
        </patternFill>
      </fill>
    </dxf>
    <dxf>
      <fill>
        <patternFill>
          <bgColor indexed="42"/>
        </patternFill>
      </fill>
    </dxf>
    <dxf>
      <fill>
        <patternFill>
          <bgColor rgb="FF66FF33"/>
        </patternFill>
      </fill>
    </dxf>
    <dxf>
      <fill>
        <patternFill>
          <bgColor rgb="FF66FF33"/>
        </patternFill>
      </fill>
    </dxf>
    <dxf>
      <fill>
        <patternFill>
          <bgColor rgb="FF66FF33"/>
        </patternFill>
      </fill>
    </dxf>
    <dxf>
      <fill>
        <patternFill>
          <bgColor rgb="FF66FF33"/>
        </patternFill>
      </fill>
    </dxf>
    <dxf>
      <fill>
        <patternFill>
          <bgColor rgb="FF66FF33"/>
        </patternFill>
      </fill>
    </dxf>
    <dxf>
      <fill>
        <patternFill>
          <bgColor rgb="FF66FF33"/>
        </patternFill>
      </fill>
    </dxf>
    <dxf>
      <font>
        <condense val="0"/>
        <extend val="0"/>
        <color indexed="9"/>
      </font>
    </dxf>
    <dxf>
      <fill>
        <patternFill>
          <bgColor rgb="FF66FF33"/>
        </patternFill>
      </fill>
    </dxf>
    <dxf>
      <fill>
        <patternFill>
          <bgColor rgb="FF66FF33"/>
        </patternFill>
      </fill>
    </dxf>
    <dxf>
      <fill>
        <patternFill>
          <bgColor rgb="FF66FF33"/>
        </patternFill>
      </fill>
    </dxf>
    <dxf>
      <fill>
        <patternFill>
          <bgColor rgb="FF66FF33"/>
        </patternFill>
      </fill>
    </dxf>
    <dxf>
      <font>
        <condense val="0"/>
        <extend val="0"/>
        <color indexed="9"/>
      </font>
    </dxf>
    <dxf>
      <font>
        <condense val="0"/>
        <extend val="0"/>
        <color indexed="9"/>
      </font>
    </dxf>
    <dxf>
      <fill>
        <patternFill>
          <bgColor indexed="42"/>
        </patternFill>
      </fill>
    </dxf>
    <dxf>
      <fill>
        <patternFill>
          <bgColor indexed="11"/>
        </patternFill>
      </fill>
    </dxf>
    <dxf>
      <fill>
        <patternFill>
          <bgColor indexed="11"/>
        </patternFill>
      </fill>
    </dxf>
    <dxf>
      <fill>
        <patternFill>
          <bgColor indexed="11"/>
        </patternFill>
      </fill>
    </dxf>
    <dxf>
      <fill>
        <patternFill>
          <bgColor indexed="11"/>
        </patternFill>
      </fill>
    </dxf>
    <dxf>
      <font>
        <condense val="0"/>
        <extend val="0"/>
        <color indexed="9"/>
      </font>
    </dxf>
    <dxf>
      <font>
        <condense val="0"/>
        <extend val="0"/>
        <color indexed="9"/>
      </font>
    </dxf>
    <dxf>
      <fill>
        <patternFill>
          <bgColor rgb="FF993366"/>
        </patternFill>
      </fill>
    </dxf>
    <dxf>
      <fill>
        <patternFill>
          <bgColor indexed="11"/>
        </patternFill>
      </fill>
    </dxf>
    <dxf>
      <fill>
        <patternFill>
          <bgColor indexed="11"/>
        </patternFill>
      </fill>
    </dxf>
    <dxf>
      <fill>
        <patternFill>
          <bgColor indexed="11"/>
        </patternFill>
      </fill>
    </dxf>
    <dxf>
      <font>
        <condense val="0"/>
        <extend val="0"/>
        <color indexed="9"/>
      </font>
    </dxf>
    <dxf>
      <font>
        <condense val="0"/>
        <extend val="0"/>
        <color indexed="9"/>
      </font>
    </dxf>
    <dxf>
      <fill>
        <patternFill>
          <bgColor indexed="11"/>
        </patternFill>
      </fill>
    </dxf>
    <dxf>
      <fill>
        <patternFill>
          <bgColor indexed="11"/>
        </patternFill>
      </fill>
    </dxf>
    <dxf>
      <fill>
        <patternFill>
          <bgColor indexed="11"/>
        </patternFill>
      </fill>
    </dxf>
    <dxf>
      <fill>
        <patternFill>
          <bgColor indexed="11"/>
        </patternFill>
      </fill>
    </dxf>
    <dxf>
      <font>
        <condense val="0"/>
        <extend val="0"/>
        <color indexed="9"/>
      </font>
    </dxf>
    <dxf>
      <font>
        <condense val="0"/>
        <extend val="0"/>
        <color indexed="9"/>
      </font>
    </dxf>
    <dxf>
      <font>
        <condense val="0"/>
        <extend val="0"/>
        <color indexed="22"/>
      </font>
    </dxf>
    <dxf>
      <fill>
        <patternFill>
          <bgColor indexed="42"/>
        </patternFill>
      </fill>
    </dxf>
    <dxf>
      <fill>
        <patternFill>
          <bgColor indexed="11"/>
        </patternFill>
      </fill>
    </dxf>
    <dxf>
      <fill>
        <patternFill>
          <bgColor indexed="11"/>
        </patternFill>
      </fill>
    </dxf>
    <dxf>
      <fill>
        <patternFill>
          <bgColor indexed="11"/>
        </patternFill>
      </fill>
    </dxf>
    <dxf>
      <font>
        <condense val="0"/>
        <extend val="0"/>
        <color indexed="9"/>
      </font>
    </dxf>
    <dxf>
      <fill>
        <patternFill>
          <bgColor indexed="42"/>
        </patternFill>
      </fill>
    </dxf>
    <dxf>
      <fill>
        <patternFill>
          <bgColor indexed="44"/>
        </patternFill>
      </fill>
    </dxf>
    <dxf>
      <fill>
        <patternFill>
          <bgColor indexed="47"/>
        </patternFill>
      </fill>
    </dxf>
    <dxf>
      <fill>
        <patternFill>
          <bgColor indexed="46"/>
        </patternFill>
      </fill>
    </dxf>
    <dxf>
      <fill>
        <patternFill>
          <bgColor indexed="46"/>
        </patternFill>
      </fill>
    </dxf>
    <dxf>
      <fill>
        <patternFill>
          <bgColor indexed="12"/>
        </patternFill>
      </fill>
    </dxf>
    <dxf>
      <fill>
        <patternFill>
          <bgColor indexed="15"/>
        </patternFill>
      </fill>
    </dxf>
    <dxf>
      <fill>
        <patternFill>
          <bgColor indexed="11"/>
        </patternFill>
      </fill>
    </dxf>
    <dxf>
      <fill>
        <patternFill>
          <bgColor indexed="12"/>
        </patternFill>
      </fill>
    </dxf>
    <dxf>
      <fill>
        <patternFill>
          <bgColor indexed="11"/>
        </patternFill>
      </fill>
    </dxf>
    <dxf>
      <font>
        <condense val="0"/>
        <extend val="0"/>
        <color indexed="9"/>
      </font>
    </dxf>
    <dxf>
      <font>
        <condense val="0"/>
        <extend val="0"/>
        <color indexed="9"/>
      </font>
    </dxf>
    <dxf>
      <fill>
        <patternFill>
          <bgColor indexed="42"/>
        </patternFill>
      </fill>
    </dxf>
    <dxf>
      <fill>
        <patternFill>
          <bgColor indexed="42"/>
        </patternFill>
      </fill>
    </dxf>
    <dxf>
      <fill>
        <patternFill>
          <bgColor indexed="42"/>
        </patternFill>
      </fill>
    </dxf>
    <dxf>
      <fill>
        <patternFill>
          <bgColor indexed="11"/>
        </patternFill>
      </fill>
    </dxf>
    <dxf>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CheckBox" fmlaLink="$BA$3"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BB$3"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Radio" firstButton="1" fmlaLink="$BC$3" lockText="1" noThreeD="1"/>
</file>

<file path=xl/ctrlProps/ctrlProp17.xml><?xml version="1.0" encoding="utf-8"?>
<formControlPr xmlns="http://schemas.microsoft.com/office/spreadsheetml/2009/9/main" objectType="Radio" checked="Checked"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firstButton="1" fmlaLink="$BB$3" lockText="1" noThreeD="1"/>
</file>

<file path=xl/ctrlProps/ctrlProp20.xml><?xml version="1.0" encoding="utf-8"?>
<formControlPr xmlns="http://schemas.microsoft.com/office/spreadsheetml/2009/9/main" objectType="CheckBox" fmlaLink="$BA$3" lockText="1" noThreeD="1"/>
</file>

<file path=xl/ctrlProps/ctrlProp3.xml><?xml version="1.0" encoding="utf-8"?>
<formControlPr xmlns="http://schemas.microsoft.com/office/spreadsheetml/2009/9/main" objectType="Radio" firstButton="1"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Radio" firstButton="1" fmlaLink="$BC$3" lockText="1" noThreeD="1"/>
</file>

<file path=xl/ctrlProps/ctrlProp7.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47</xdr:col>
          <xdr:colOff>0</xdr:colOff>
          <xdr:row>7</xdr:row>
          <xdr:rowOff>0</xdr:rowOff>
        </xdr:from>
        <xdr:to>
          <xdr:col>56</xdr:col>
          <xdr:colOff>50800</xdr:colOff>
          <xdr:row>10</xdr:row>
          <xdr:rowOff>31750</xdr:rowOff>
        </xdr:to>
        <xdr:sp macro="" textlink="">
          <xdr:nvSpPr>
            <xdr:cNvPr id="1025" name="Group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6350</xdr:colOff>
          <xdr:row>8</xdr:row>
          <xdr:rowOff>6350</xdr:rowOff>
        </xdr:from>
        <xdr:to>
          <xdr:col>51</xdr:col>
          <xdr:colOff>69850</xdr:colOff>
          <xdr:row>9</xdr:row>
          <xdr:rowOff>0</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6350</xdr:colOff>
          <xdr:row>9</xdr:row>
          <xdr:rowOff>69850</xdr:rowOff>
        </xdr:from>
        <xdr:to>
          <xdr:col>50</xdr:col>
          <xdr:colOff>6350</xdr:colOff>
          <xdr:row>10</xdr:row>
          <xdr:rowOff>38100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6350</xdr:colOff>
          <xdr:row>9</xdr:row>
          <xdr:rowOff>69850</xdr:rowOff>
        </xdr:from>
        <xdr:to>
          <xdr:col>54</xdr:col>
          <xdr:colOff>127000</xdr:colOff>
          <xdr:row>10</xdr:row>
          <xdr:rowOff>38100</xdr:rowOff>
        </xdr:to>
        <xdr:sp macro="" textlink="">
          <xdr:nvSpPr>
            <xdr:cNvPr id="1028" name="Option Butto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0</xdr:colOff>
          <xdr:row>3</xdr:row>
          <xdr:rowOff>0</xdr:rowOff>
        </xdr:from>
        <xdr:to>
          <xdr:col>69</xdr:col>
          <xdr:colOff>82550</xdr:colOff>
          <xdr:row>10</xdr:row>
          <xdr:rowOff>31750</xdr:rowOff>
        </xdr:to>
        <xdr:sp macro="" textlink="">
          <xdr:nvSpPr>
            <xdr:cNvPr id="1029" name="Group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31750</xdr:colOff>
          <xdr:row>3</xdr:row>
          <xdr:rowOff>0</xdr:rowOff>
        </xdr:from>
        <xdr:to>
          <xdr:col>68</xdr:col>
          <xdr:colOff>69850</xdr:colOff>
          <xdr:row>4</xdr:row>
          <xdr:rowOff>0</xdr:rowOff>
        </xdr:to>
        <xdr:sp macro="" textlink="">
          <xdr:nvSpPr>
            <xdr:cNvPr id="1030" name="Option Butto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31750</xdr:colOff>
          <xdr:row>3</xdr:row>
          <xdr:rowOff>184150</xdr:rowOff>
        </xdr:from>
        <xdr:to>
          <xdr:col>60</xdr:col>
          <xdr:colOff>69850</xdr:colOff>
          <xdr:row>5</xdr:row>
          <xdr:rowOff>0</xdr:rowOff>
        </xdr:to>
        <xdr:sp macro="" textlink="">
          <xdr:nvSpPr>
            <xdr:cNvPr id="1031" name="Option Butto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31750</xdr:colOff>
          <xdr:row>4</xdr:row>
          <xdr:rowOff>0</xdr:rowOff>
        </xdr:from>
        <xdr:to>
          <xdr:col>68</xdr:col>
          <xdr:colOff>69850</xdr:colOff>
          <xdr:row>5</xdr:row>
          <xdr:rowOff>38100</xdr:rowOff>
        </xdr:to>
        <xdr:sp macro="" textlink="">
          <xdr:nvSpPr>
            <xdr:cNvPr id="1032" name="Option Button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31750</xdr:colOff>
          <xdr:row>5</xdr:row>
          <xdr:rowOff>31750</xdr:rowOff>
        </xdr:from>
        <xdr:to>
          <xdr:col>59</xdr:col>
          <xdr:colOff>63500</xdr:colOff>
          <xdr:row>6</xdr:row>
          <xdr:rowOff>38100</xdr:rowOff>
        </xdr:to>
        <xdr:sp macro="" textlink="">
          <xdr:nvSpPr>
            <xdr:cNvPr id="1033" name="Option Button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6350</xdr:colOff>
          <xdr:row>6</xdr:row>
          <xdr:rowOff>31750</xdr:rowOff>
        </xdr:from>
        <xdr:to>
          <xdr:col>50</xdr:col>
          <xdr:colOff>127000</xdr:colOff>
          <xdr:row>7</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47</xdr:col>
          <xdr:colOff>0</xdr:colOff>
          <xdr:row>7</xdr:row>
          <xdr:rowOff>0</xdr:rowOff>
        </xdr:from>
        <xdr:to>
          <xdr:col>56</xdr:col>
          <xdr:colOff>50800</xdr:colOff>
          <xdr:row>10</xdr:row>
          <xdr:rowOff>44450</xdr:rowOff>
        </xdr:to>
        <xdr:sp macro="" textlink="">
          <xdr:nvSpPr>
            <xdr:cNvPr id="2049" name="Group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6350</xdr:colOff>
          <xdr:row>7</xdr:row>
          <xdr:rowOff>184150</xdr:rowOff>
        </xdr:from>
        <xdr:to>
          <xdr:col>51</xdr:col>
          <xdr:colOff>63500</xdr:colOff>
          <xdr:row>8</xdr:row>
          <xdr:rowOff>158750</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6350</xdr:colOff>
          <xdr:row>9</xdr:row>
          <xdr:rowOff>0</xdr:rowOff>
        </xdr:from>
        <xdr:to>
          <xdr:col>50</xdr:col>
          <xdr:colOff>6350</xdr:colOff>
          <xdr:row>9</xdr:row>
          <xdr:rowOff>203200</xdr:rowOff>
        </xdr:to>
        <xdr:sp macro="" textlink="">
          <xdr:nvSpPr>
            <xdr:cNvPr id="2051" name="Option Button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6350</xdr:colOff>
          <xdr:row>9</xdr:row>
          <xdr:rowOff>6350</xdr:rowOff>
        </xdr:from>
        <xdr:to>
          <xdr:col>54</xdr:col>
          <xdr:colOff>120650</xdr:colOff>
          <xdr:row>9</xdr:row>
          <xdr:rowOff>203200</xdr:rowOff>
        </xdr:to>
        <xdr:sp macro="" textlink="">
          <xdr:nvSpPr>
            <xdr:cNvPr id="2052" name="Option Button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0</xdr:colOff>
          <xdr:row>3</xdr:row>
          <xdr:rowOff>0</xdr:rowOff>
        </xdr:from>
        <xdr:to>
          <xdr:col>69</xdr:col>
          <xdr:colOff>82550</xdr:colOff>
          <xdr:row>10</xdr:row>
          <xdr:rowOff>6350</xdr:rowOff>
        </xdr:to>
        <xdr:sp macro="" textlink="">
          <xdr:nvSpPr>
            <xdr:cNvPr id="2053" name="Group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31750</xdr:colOff>
          <xdr:row>3</xdr:row>
          <xdr:rowOff>0</xdr:rowOff>
        </xdr:from>
        <xdr:to>
          <xdr:col>68</xdr:col>
          <xdr:colOff>63500</xdr:colOff>
          <xdr:row>4</xdr:row>
          <xdr:rowOff>6350</xdr:rowOff>
        </xdr:to>
        <xdr:sp macro="" textlink="">
          <xdr:nvSpPr>
            <xdr:cNvPr id="2054" name="Option Button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31750</xdr:colOff>
          <xdr:row>4</xdr:row>
          <xdr:rowOff>0</xdr:rowOff>
        </xdr:from>
        <xdr:to>
          <xdr:col>60</xdr:col>
          <xdr:colOff>44450</xdr:colOff>
          <xdr:row>5</xdr:row>
          <xdr:rowOff>31750</xdr:rowOff>
        </xdr:to>
        <xdr:sp macro="" textlink="">
          <xdr:nvSpPr>
            <xdr:cNvPr id="2055" name="Option Button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31750</xdr:colOff>
          <xdr:row>4</xdr:row>
          <xdr:rowOff>6350</xdr:rowOff>
        </xdr:from>
        <xdr:to>
          <xdr:col>68</xdr:col>
          <xdr:colOff>63500</xdr:colOff>
          <xdr:row>5</xdr:row>
          <xdr:rowOff>31750</xdr:rowOff>
        </xdr:to>
        <xdr:sp macro="" textlink="">
          <xdr:nvSpPr>
            <xdr:cNvPr id="2056" name="Option Button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31750</xdr:colOff>
          <xdr:row>5</xdr:row>
          <xdr:rowOff>31750</xdr:rowOff>
        </xdr:from>
        <xdr:to>
          <xdr:col>59</xdr:col>
          <xdr:colOff>50800</xdr:colOff>
          <xdr:row>6</xdr:row>
          <xdr:rowOff>38100</xdr:rowOff>
        </xdr:to>
        <xdr:sp macro="" textlink="">
          <xdr:nvSpPr>
            <xdr:cNvPr id="2057" name="Option Button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6350</xdr:colOff>
          <xdr:row>6</xdr:row>
          <xdr:rowOff>69850</xdr:rowOff>
        </xdr:from>
        <xdr:to>
          <xdr:col>50</xdr:col>
          <xdr:colOff>120650</xdr:colOff>
          <xdr:row>7</xdr:row>
          <xdr:rowOff>6350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3" Type="http://schemas.openxmlformats.org/officeDocument/2006/relationships/vmlDrawing" Target="../drawings/vmlDrawing2.v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573493-3515-4418-BC65-9A889D098F1E}">
  <sheetPr>
    <pageSetUpPr fitToPage="1"/>
  </sheetPr>
  <dimension ref="A1:CY91"/>
  <sheetViews>
    <sheetView showGridLines="0" tabSelected="1" view="pageBreakPreview" zoomScale="55" zoomScaleNormal="55" zoomScaleSheetLayoutView="55" workbookViewId="0">
      <selection sqref="A1:S2"/>
    </sheetView>
  </sheetViews>
  <sheetFormatPr defaultRowHeight="13" x14ac:dyDescent="0.2"/>
  <cols>
    <col min="1" max="92" width="2.36328125" customWidth="1"/>
    <col min="93" max="93" width="1.90625" customWidth="1"/>
    <col min="94" max="100" width="2.36328125" customWidth="1"/>
    <col min="101" max="101" width="10.36328125" bestFit="1" customWidth="1"/>
    <col min="102" max="142" width="3.36328125" customWidth="1"/>
  </cols>
  <sheetData>
    <row r="1" spans="1:101" ht="18.75" customHeight="1" x14ac:dyDescent="0.2">
      <c r="A1" s="388" t="s">
        <v>0</v>
      </c>
      <c r="B1" s="388"/>
      <c r="C1" s="388"/>
      <c r="D1" s="388"/>
      <c r="E1" s="388"/>
      <c r="F1" s="388"/>
      <c r="G1" s="388"/>
      <c r="H1" s="388"/>
      <c r="I1" s="388"/>
      <c r="J1" s="388"/>
      <c r="K1" s="388"/>
      <c r="L1" s="388"/>
      <c r="M1" s="388"/>
      <c r="N1" s="388"/>
      <c r="O1" s="388"/>
      <c r="P1" s="388"/>
      <c r="Q1" s="388"/>
      <c r="R1" s="388"/>
      <c r="S1" s="388"/>
      <c r="U1" s="389" t="s">
        <v>1</v>
      </c>
      <c r="V1" s="390"/>
      <c r="W1" s="390"/>
      <c r="X1" s="390"/>
      <c r="Y1" s="390"/>
      <c r="Z1" s="390"/>
      <c r="AA1" s="390"/>
      <c r="AB1" s="390"/>
      <c r="AC1" s="390"/>
      <c r="AD1" s="390"/>
      <c r="AE1" s="390"/>
      <c r="AF1" s="390"/>
      <c r="AG1" s="390"/>
      <c r="AH1" s="390"/>
      <c r="AI1" s="390"/>
      <c r="AJ1" s="390"/>
      <c r="AK1" s="390"/>
      <c r="AL1" s="390"/>
      <c r="AM1" s="390"/>
      <c r="AN1" s="390"/>
      <c r="AO1" s="390"/>
      <c r="AP1" s="390"/>
      <c r="AQ1" s="390"/>
      <c r="AR1" s="390"/>
      <c r="AS1" s="390"/>
      <c r="AT1" s="390"/>
      <c r="AU1" s="390"/>
      <c r="AV1" s="390"/>
      <c r="AW1" s="390"/>
      <c r="AX1" s="390"/>
      <c r="AY1" s="390"/>
      <c r="AZ1" s="390"/>
      <c r="BA1" s="390"/>
      <c r="BB1" s="390"/>
      <c r="BC1" s="390"/>
      <c r="BD1" s="390"/>
      <c r="BE1" s="390"/>
      <c r="BF1" s="390"/>
      <c r="BG1" s="390"/>
      <c r="BH1" s="390"/>
      <c r="BI1" s="390"/>
      <c r="BJ1" s="390"/>
      <c r="BK1" s="390"/>
      <c r="BL1" s="390"/>
      <c r="BM1" s="390"/>
      <c r="BN1" s="390"/>
      <c r="BO1" s="390"/>
      <c r="BP1" s="390"/>
      <c r="BQ1" s="390"/>
      <c r="BR1" s="390"/>
      <c r="BS1" s="390"/>
      <c r="BT1" s="390"/>
      <c r="BU1" s="390"/>
      <c r="BV1" s="390"/>
      <c r="BW1" s="390"/>
      <c r="BX1" s="390"/>
      <c r="BY1" s="390"/>
      <c r="BZ1" s="390"/>
      <c r="CA1" s="390"/>
      <c r="CB1" s="390"/>
      <c r="CC1" s="390"/>
      <c r="CD1" s="391"/>
      <c r="CE1" s="395" t="str">
        <f>YEAR(CW1)&amp;"年"&amp;MONTH(CW1)&amp;"月分"</f>
        <v>2023年9月分</v>
      </c>
      <c r="CF1" s="395"/>
      <c r="CG1" s="395"/>
      <c r="CH1" s="395"/>
      <c r="CI1" s="395"/>
      <c r="CJ1" s="395"/>
      <c r="CK1" s="395"/>
      <c r="CL1" s="395"/>
      <c r="CM1" s="395"/>
      <c r="CN1" s="395"/>
      <c r="CO1" s="395"/>
      <c r="CP1" s="395"/>
      <c r="CQ1" s="395"/>
      <c r="CR1" s="395"/>
      <c r="CS1" s="395"/>
      <c r="CT1" s="395"/>
      <c r="CU1" s="395"/>
      <c r="CV1" s="395"/>
      <c r="CW1" s="1">
        <v>45170</v>
      </c>
    </row>
    <row r="2" spans="1:101" ht="17.25" customHeight="1" thickBot="1" x14ac:dyDescent="0.35">
      <c r="A2" s="388"/>
      <c r="B2" s="388"/>
      <c r="C2" s="388"/>
      <c r="D2" s="388"/>
      <c r="E2" s="388"/>
      <c r="F2" s="388"/>
      <c r="G2" s="388"/>
      <c r="H2" s="388"/>
      <c r="I2" s="388"/>
      <c r="J2" s="388"/>
      <c r="K2" s="388"/>
      <c r="L2" s="388"/>
      <c r="M2" s="388"/>
      <c r="N2" s="388"/>
      <c r="O2" s="388"/>
      <c r="P2" s="388"/>
      <c r="Q2" s="388"/>
      <c r="R2" s="388"/>
      <c r="S2" s="388"/>
      <c r="T2" s="2"/>
      <c r="U2" s="392"/>
      <c r="V2" s="393"/>
      <c r="W2" s="393"/>
      <c r="X2" s="393"/>
      <c r="Y2" s="393"/>
      <c r="Z2" s="393"/>
      <c r="AA2" s="393"/>
      <c r="AB2" s="393"/>
      <c r="AC2" s="393"/>
      <c r="AD2" s="393"/>
      <c r="AE2" s="393"/>
      <c r="AF2" s="393"/>
      <c r="AG2" s="393"/>
      <c r="AH2" s="393"/>
      <c r="AI2" s="393"/>
      <c r="AJ2" s="393"/>
      <c r="AK2" s="393"/>
      <c r="AL2" s="393"/>
      <c r="AM2" s="393"/>
      <c r="AN2" s="393"/>
      <c r="AO2" s="393"/>
      <c r="AP2" s="393"/>
      <c r="AQ2" s="393"/>
      <c r="AR2" s="393"/>
      <c r="AS2" s="393"/>
      <c r="AT2" s="393"/>
      <c r="AU2" s="393"/>
      <c r="AV2" s="393"/>
      <c r="AW2" s="393"/>
      <c r="AX2" s="393"/>
      <c r="AY2" s="393"/>
      <c r="AZ2" s="393"/>
      <c r="BA2" s="393"/>
      <c r="BB2" s="393"/>
      <c r="BC2" s="393"/>
      <c r="BD2" s="393"/>
      <c r="BE2" s="393"/>
      <c r="BF2" s="393"/>
      <c r="BG2" s="393"/>
      <c r="BH2" s="393"/>
      <c r="BI2" s="393"/>
      <c r="BJ2" s="393"/>
      <c r="BK2" s="393"/>
      <c r="BL2" s="393"/>
      <c r="BM2" s="393"/>
      <c r="BN2" s="393"/>
      <c r="BO2" s="393"/>
      <c r="BP2" s="393"/>
      <c r="BQ2" s="393"/>
      <c r="BR2" s="393"/>
      <c r="BS2" s="393"/>
      <c r="BT2" s="393"/>
      <c r="BU2" s="393"/>
      <c r="BV2" s="393"/>
      <c r="BW2" s="393"/>
      <c r="BX2" s="393"/>
      <c r="BY2" s="393"/>
      <c r="BZ2" s="393"/>
      <c r="CA2" s="393"/>
      <c r="CB2" s="393"/>
      <c r="CC2" s="393"/>
      <c r="CD2" s="394"/>
      <c r="CE2" s="395"/>
      <c r="CF2" s="395"/>
      <c r="CG2" s="395"/>
      <c r="CH2" s="395"/>
      <c r="CI2" s="395"/>
      <c r="CJ2" s="395"/>
      <c r="CK2" s="395"/>
      <c r="CL2" s="395"/>
      <c r="CM2" s="395"/>
      <c r="CN2" s="395"/>
      <c r="CO2" s="395"/>
      <c r="CP2" s="395"/>
      <c r="CQ2" s="395"/>
      <c r="CR2" s="395"/>
      <c r="CS2" s="395"/>
      <c r="CT2" s="395"/>
      <c r="CU2" s="395"/>
      <c r="CV2" s="395"/>
    </row>
    <row r="3" spans="1:101" ht="14.25" customHeight="1" thickBot="1" x14ac:dyDescent="0.25">
      <c r="A3" s="3"/>
      <c r="B3" s="3"/>
      <c r="C3" s="3"/>
      <c r="D3" s="3"/>
      <c r="E3" s="3"/>
      <c r="F3" s="3"/>
      <c r="G3" s="3"/>
      <c r="I3" s="396" t="s">
        <v>2</v>
      </c>
      <c r="J3" s="396"/>
      <c r="K3" s="396"/>
      <c r="L3" s="396"/>
      <c r="M3" s="396"/>
      <c r="N3" s="396"/>
      <c r="O3" s="396"/>
      <c r="P3" s="396"/>
      <c r="Q3" s="396"/>
      <c r="R3" s="3"/>
      <c r="S3" s="3"/>
      <c r="T3" s="4"/>
      <c r="U3" s="4"/>
      <c r="V3" s="4"/>
      <c r="W3" s="4"/>
      <c r="X3" s="4"/>
      <c r="Y3" s="4"/>
      <c r="Z3" s="4"/>
      <c r="AA3" s="4"/>
      <c r="AB3" s="4"/>
      <c r="AC3" s="4"/>
      <c r="AD3" s="4"/>
      <c r="AE3" s="4"/>
      <c r="AF3" s="4"/>
      <c r="AG3" s="4"/>
      <c r="AH3" s="4"/>
      <c r="AI3" s="4"/>
      <c r="AJ3" s="4"/>
      <c r="AK3" s="4"/>
      <c r="AL3" s="4"/>
      <c r="AM3" s="4"/>
      <c r="AN3" s="4"/>
      <c r="AO3" s="4"/>
      <c r="AP3" s="4"/>
      <c r="AQ3" s="5">
        <f>IF(CEILING(CW1,7)-1&lt;CW1,CEILING(CW1+7,7)-1,CEILING(CW1,7)-1)</f>
        <v>45170</v>
      </c>
      <c r="AR3" s="5">
        <f>AQ3+7</f>
        <v>45177</v>
      </c>
      <c r="AS3" s="5">
        <f t="shared" ref="AS3:AT3" si="0">AR3+7</f>
        <v>45184</v>
      </c>
      <c r="AT3" s="5">
        <f t="shared" si="0"/>
        <v>45191</v>
      </c>
      <c r="AU3" s="6">
        <f>IF(EOMONTH(DATE(YEAR(CW1),MONTH(CW1),1),1)&gt;AT3+7,AT3+7,"")</f>
        <v>45198</v>
      </c>
      <c r="AV3" s="6"/>
      <c r="AW3" s="6"/>
      <c r="AX3" s="6"/>
      <c r="AY3" s="6"/>
      <c r="AZ3" s="6"/>
      <c r="BA3" s="7"/>
      <c r="BB3" s="7"/>
      <c r="BC3" s="7">
        <v>2</v>
      </c>
      <c r="BD3" s="7" t="str">
        <f ca="1">IF(BE8="","",IF(BE8&gt;NOW()-30,BE8,EDATE(BE8,12)))</f>
        <v/>
      </c>
      <c r="BE3" s="397" t="s">
        <v>3</v>
      </c>
      <c r="BF3" s="397"/>
      <c r="BG3" s="397"/>
      <c r="BH3" s="397"/>
      <c r="BI3" s="397"/>
      <c r="BJ3" s="397"/>
      <c r="BK3" s="397"/>
      <c r="BL3" s="397"/>
      <c r="BM3" s="397"/>
      <c r="BN3" s="397"/>
      <c r="BO3" s="397"/>
      <c r="BP3" s="397"/>
      <c r="BQ3" s="397"/>
      <c r="BS3" s="8"/>
      <c r="BT3" s="8"/>
      <c r="BU3" s="8"/>
      <c r="BV3" s="8"/>
      <c r="BW3" s="8"/>
      <c r="BX3" s="8"/>
      <c r="BY3" s="8"/>
      <c r="BZ3" s="8"/>
      <c r="CA3" s="8"/>
      <c r="CB3" s="8"/>
      <c r="CC3" s="8"/>
      <c r="CD3" s="8"/>
      <c r="CE3" s="8"/>
      <c r="CF3" s="8"/>
      <c r="CG3" s="8"/>
      <c r="CH3" s="8"/>
      <c r="CI3" s="8"/>
      <c r="CJ3" s="398">
        <v>45141</v>
      </c>
      <c r="CK3" s="398"/>
      <c r="CL3" s="398"/>
      <c r="CM3" s="398"/>
      <c r="CN3" s="398"/>
      <c r="CO3" s="398"/>
      <c r="CP3" s="398"/>
      <c r="CQ3" s="398"/>
      <c r="CR3" s="398"/>
      <c r="CS3" s="398"/>
      <c r="CT3" s="398"/>
      <c r="CU3" s="398"/>
      <c r="CV3" s="398"/>
    </row>
    <row r="4" spans="1:101" ht="13.5" thickTop="1" x14ac:dyDescent="0.2">
      <c r="A4" s="383" t="s">
        <v>4</v>
      </c>
      <c r="B4" s="384"/>
      <c r="C4" s="384"/>
      <c r="D4" s="384"/>
      <c r="E4" s="384"/>
      <c r="F4" s="384"/>
      <c r="G4" s="385"/>
      <c r="I4" s="383" t="s">
        <v>5</v>
      </c>
      <c r="J4" s="384"/>
      <c r="K4" s="384"/>
      <c r="L4" s="384"/>
      <c r="M4" s="384"/>
      <c r="N4" s="384"/>
      <c r="O4" s="384"/>
      <c r="P4" s="384"/>
      <c r="Q4" s="384"/>
      <c r="R4" s="384"/>
      <c r="S4" s="384"/>
      <c r="T4" s="384"/>
      <c r="U4" s="384"/>
      <c r="V4" s="384"/>
      <c r="W4" s="384"/>
      <c r="X4" s="384"/>
      <c r="Y4" s="384"/>
      <c r="Z4" s="384"/>
      <c r="AA4" s="384"/>
      <c r="AB4" s="384"/>
      <c r="AC4" s="384"/>
      <c r="AD4" s="384"/>
      <c r="AE4" s="386"/>
      <c r="AF4" s="387" t="s">
        <v>6</v>
      </c>
      <c r="AG4" s="384"/>
      <c r="AH4" s="384"/>
      <c r="AI4" s="384"/>
      <c r="AJ4" s="384"/>
      <c r="AK4" s="384"/>
      <c r="AL4" s="384"/>
      <c r="AM4" s="384"/>
      <c r="AN4" s="386"/>
      <c r="AO4" s="387" t="s">
        <v>7</v>
      </c>
      <c r="AP4" s="384"/>
      <c r="AQ4" s="384"/>
      <c r="AR4" s="384"/>
      <c r="AS4" s="384"/>
      <c r="AT4" s="384"/>
      <c r="AU4" s="386"/>
      <c r="AV4" s="387" t="s">
        <v>8</v>
      </c>
      <c r="AW4" s="384"/>
      <c r="AX4" s="384"/>
      <c r="AY4" s="384"/>
      <c r="AZ4" s="384"/>
      <c r="BA4" s="384"/>
      <c r="BB4" s="384"/>
      <c r="BC4" s="384"/>
      <c r="BD4" s="385"/>
      <c r="BE4" s="366" t="s">
        <v>9</v>
      </c>
      <c r="BF4" s="367"/>
      <c r="BG4" s="367"/>
      <c r="BH4" s="367"/>
      <c r="BI4" s="367"/>
      <c r="BJ4" s="367"/>
      <c r="BK4" s="367"/>
      <c r="BL4" s="367"/>
      <c r="BM4" s="10" t="s">
        <v>10</v>
      </c>
      <c r="BN4" s="368" t="s">
        <v>11</v>
      </c>
      <c r="BO4" s="368"/>
      <c r="BP4" s="368"/>
      <c r="BQ4" s="369"/>
      <c r="BR4" s="370" t="s">
        <v>12</v>
      </c>
      <c r="BS4" s="371"/>
      <c r="BT4" s="371"/>
      <c r="BU4" s="371"/>
      <c r="BV4" s="374" t="s">
        <v>13</v>
      </c>
      <c r="BW4" s="374"/>
      <c r="BX4" s="374"/>
      <c r="BY4" s="374"/>
      <c r="BZ4" s="374"/>
      <c r="CA4" s="374"/>
      <c r="CB4" s="374"/>
      <c r="CC4" s="374"/>
      <c r="CD4" s="374"/>
      <c r="CE4" s="374"/>
      <c r="CF4" s="374"/>
      <c r="CG4" s="371" t="s">
        <v>14</v>
      </c>
      <c r="CH4" s="371"/>
      <c r="CI4" s="376"/>
      <c r="CJ4" s="378" t="s">
        <v>15</v>
      </c>
      <c r="CK4" s="379"/>
      <c r="CL4" s="379"/>
      <c r="CM4" s="379"/>
      <c r="CN4" s="379"/>
      <c r="CO4" s="379"/>
      <c r="CP4" s="379"/>
      <c r="CQ4" s="379"/>
      <c r="CR4" s="379"/>
      <c r="CS4" s="379"/>
      <c r="CT4" s="379"/>
      <c r="CU4" s="379"/>
      <c r="CV4" s="380"/>
    </row>
    <row r="5" spans="1:101" ht="17.25" customHeight="1" x14ac:dyDescent="0.2">
      <c r="A5" s="339" t="s">
        <v>13</v>
      </c>
      <c r="B5" s="340"/>
      <c r="C5" s="340"/>
      <c r="D5" s="340"/>
      <c r="E5" s="340"/>
      <c r="F5" s="340"/>
      <c r="G5" s="341"/>
      <c r="I5" s="279" t="s">
        <v>13</v>
      </c>
      <c r="J5" s="280"/>
      <c r="K5" s="280"/>
      <c r="L5" s="280"/>
      <c r="M5" s="280"/>
      <c r="N5" s="280"/>
      <c r="O5" s="280"/>
      <c r="P5" s="280"/>
      <c r="Q5" s="280"/>
      <c r="R5" s="280"/>
      <c r="S5" s="280"/>
      <c r="T5" s="280"/>
      <c r="U5" s="280"/>
      <c r="V5" s="280"/>
      <c r="W5" s="280"/>
      <c r="X5" s="280"/>
      <c r="Y5" s="280"/>
      <c r="Z5" s="280"/>
      <c r="AA5" s="280"/>
      <c r="AB5" s="280"/>
      <c r="AC5" s="280"/>
      <c r="AD5" s="280"/>
      <c r="AE5" s="281"/>
      <c r="AF5" s="348"/>
      <c r="AG5" s="349"/>
      <c r="AH5" s="349"/>
      <c r="AI5" s="349"/>
      <c r="AJ5" s="349"/>
      <c r="AK5" s="349"/>
      <c r="AL5" s="349"/>
      <c r="AM5" s="349"/>
      <c r="AN5" s="350"/>
      <c r="AO5" s="354"/>
      <c r="AP5" s="355"/>
      <c r="AQ5" s="355"/>
      <c r="AR5" s="355"/>
      <c r="AS5" s="355"/>
      <c r="AT5" s="355"/>
      <c r="AU5" s="356"/>
      <c r="AV5" s="360" t="s">
        <v>16</v>
      </c>
      <c r="AW5" s="361"/>
      <c r="AX5" s="362" t="s">
        <v>13</v>
      </c>
      <c r="AY5" s="362"/>
      <c r="AZ5" s="362"/>
      <c r="BA5" s="362"/>
      <c r="BB5" s="362"/>
      <c r="BC5" s="362"/>
      <c r="BD5" t="s">
        <v>17</v>
      </c>
      <c r="BE5" s="11"/>
      <c r="BF5" s="381" t="s">
        <v>18</v>
      </c>
      <c r="BG5" s="381"/>
      <c r="BH5" s="381"/>
      <c r="BI5" s="381"/>
      <c r="BJ5" s="381"/>
      <c r="BK5" s="381"/>
      <c r="BL5" s="12"/>
      <c r="BM5" s="12"/>
      <c r="BN5" s="381" t="s">
        <v>19</v>
      </c>
      <c r="BO5" s="381"/>
      <c r="BP5" s="381"/>
      <c r="BQ5" s="382"/>
      <c r="BR5" s="372"/>
      <c r="BS5" s="373"/>
      <c r="BT5" s="373"/>
      <c r="BU5" s="373"/>
      <c r="BV5" s="375"/>
      <c r="BW5" s="375"/>
      <c r="BX5" s="375"/>
      <c r="BY5" s="375"/>
      <c r="BZ5" s="375"/>
      <c r="CA5" s="375"/>
      <c r="CB5" s="375"/>
      <c r="CC5" s="375"/>
      <c r="CD5" s="375"/>
      <c r="CE5" s="375"/>
      <c r="CF5" s="375"/>
      <c r="CG5" s="373"/>
      <c r="CH5" s="373"/>
      <c r="CI5" s="377"/>
      <c r="CJ5" s="289" t="s">
        <v>20</v>
      </c>
      <c r="CK5" s="290"/>
      <c r="CL5" s="290"/>
      <c r="CM5" s="290"/>
      <c r="CN5" s="290"/>
      <c r="CO5" s="290"/>
      <c r="CP5" s="290"/>
      <c r="CQ5" s="290"/>
      <c r="CR5" s="290"/>
      <c r="CS5" s="290"/>
      <c r="CT5" s="290"/>
      <c r="CU5" s="290"/>
      <c r="CV5" s="291"/>
    </row>
    <row r="6" spans="1:101" ht="17.25" customHeight="1" x14ac:dyDescent="0.2">
      <c r="A6" s="339"/>
      <c r="B6" s="340"/>
      <c r="C6" s="340"/>
      <c r="D6" s="340"/>
      <c r="E6" s="340"/>
      <c r="F6" s="340"/>
      <c r="G6" s="341"/>
      <c r="I6" s="345"/>
      <c r="J6" s="346"/>
      <c r="K6" s="346"/>
      <c r="L6" s="346"/>
      <c r="M6" s="346"/>
      <c r="N6" s="346"/>
      <c r="O6" s="346"/>
      <c r="P6" s="346"/>
      <c r="Q6" s="346"/>
      <c r="R6" s="346"/>
      <c r="S6" s="346"/>
      <c r="T6" s="346"/>
      <c r="U6" s="346"/>
      <c r="V6" s="346"/>
      <c r="W6" s="346"/>
      <c r="X6" s="346"/>
      <c r="Y6" s="346"/>
      <c r="Z6" s="346"/>
      <c r="AA6" s="346"/>
      <c r="AB6" s="346"/>
      <c r="AC6" s="346"/>
      <c r="AD6" s="346"/>
      <c r="AE6" s="347"/>
      <c r="AF6" s="351"/>
      <c r="AG6" s="352"/>
      <c r="AH6" s="352"/>
      <c r="AI6" s="352"/>
      <c r="AJ6" s="352"/>
      <c r="AK6" s="352"/>
      <c r="AL6" s="352"/>
      <c r="AM6" s="352"/>
      <c r="AN6" s="353"/>
      <c r="AO6" s="357"/>
      <c r="AP6" s="358"/>
      <c r="AQ6" s="358"/>
      <c r="AR6" s="358"/>
      <c r="AS6" s="358"/>
      <c r="AT6" s="358"/>
      <c r="AU6" s="359"/>
      <c r="AV6" s="360" t="s">
        <v>16</v>
      </c>
      <c r="AW6" s="361"/>
      <c r="AX6" s="363" t="s">
        <v>13</v>
      </c>
      <c r="AY6" s="363"/>
      <c r="AZ6" s="363"/>
      <c r="BA6" s="363"/>
      <c r="BB6" s="363"/>
      <c r="BC6" s="363"/>
      <c r="BD6" t="s">
        <v>17</v>
      </c>
      <c r="BE6" s="13"/>
      <c r="BF6" s="326" t="s">
        <v>21</v>
      </c>
      <c r="BG6" s="326"/>
      <c r="BH6" s="326"/>
      <c r="BI6" s="326"/>
      <c r="BJ6" s="327"/>
      <c r="BK6" s="327"/>
      <c r="BL6" s="327"/>
      <c r="BM6" s="327"/>
      <c r="BN6" s="327"/>
      <c r="BO6" s="327"/>
      <c r="BP6" s="327"/>
      <c r="BQ6" s="14"/>
      <c r="BR6" s="328" t="s">
        <v>22</v>
      </c>
      <c r="BS6" s="329"/>
      <c r="BT6" s="329"/>
      <c r="BU6" s="329"/>
      <c r="BV6" s="329"/>
      <c r="BW6" s="329"/>
      <c r="BX6" s="329"/>
      <c r="BY6" s="329"/>
      <c r="BZ6" s="329"/>
      <c r="CA6" s="329"/>
      <c r="CB6" s="329"/>
      <c r="CC6" s="329"/>
      <c r="CD6" s="329"/>
      <c r="CE6" s="329"/>
      <c r="CF6" s="329"/>
      <c r="CG6" s="329"/>
      <c r="CH6" s="329"/>
      <c r="CI6" s="330"/>
      <c r="CJ6" s="331" t="s">
        <v>23</v>
      </c>
      <c r="CK6" s="332"/>
      <c r="CL6" s="332"/>
      <c r="CM6" s="332"/>
      <c r="CN6" s="332"/>
      <c r="CO6" s="332"/>
      <c r="CP6" s="332"/>
      <c r="CQ6" s="332"/>
      <c r="CR6" s="332"/>
      <c r="CS6" s="332"/>
      <c r="CT6" s="332"/>
      <c r="CU6" s="332"/>
      <c r="CV6" s="333"/>
    </row>
    <row r="7" spans="1:101" ht="18" customHeight="1" x14ac:dyDescent="0.2">
      <c r="A7" s="339"/>
      <c r="B7" s="340"/>
      <c r="C7" s="340"/>
      <c r="D7" s="340"/>
      <c r="E7" s="340"/>
      <c r="F7" s="340"/>
      <c r="G7" s="341"/>
      <c r="I7" s="334" t="s">
        <v>24</v>
      </c>
      <c r="J7" s="335"/>
      <c r="K7" s="336" t="s">
        <v>13</v>
      </c>
      <c r="L7" s="336"/>
      <c r="M7" s="336"/>
      <c r="N7" s="16" t="s">
        <v>25</v>
      </c>
      <c r="O7" s="336" t="s">
        <v>13</v>
      </c>
      <c r="P7" s="336"/>
      <c r="Q7" s="336"/>
      <c r="R7" s="16" t="s">
        <v>25</v>
      </c>
      <c r="S7" s="336" t="s">
        <v>13</v>
      </c>
      <c r="T7" s="336"/>
      <c r="U7" s="336"/>
      <c r="V7" s="336"/>
      <c r="W7" s="337" t="s">
        <v>26</v>
      </c>
      <c r="X7" s="337"/>
      <c r="Y7" s="337"/>
      <c r="Z7" s="338" t="s">
        <v>13</v>
      </c>
      <c r="AA7" s="338"/>
      <c r="AB7" s="338"/>
      <c r="AC7" s="338"/>
      <c r="AD7" s="364" t="s">
        <v>27</v>
      </c>
      <c r="AE7" s="365"/>
      <c r="AF7" s="317" t="s">
        <v>28</v>
      </c>
      <c r="AG7" s="318"/>
      <c r="AH7" s="318"/>
      <c r="AI7" s="318"/>
      <c r="AJ7" s="318"/>
      <c r="AK7" s="318"/>
      <c r="AL7" s="318"/>
      <c r="AM7" s="318"/>
      <c r="AN7" s="318"/>
      <c r="AO7" s="318"/>
      <c r="AP7" s="318"/>
      <c r="AQ7" s="318"/>
      <c r="AR7" s="318"/>
      <c r="AS7" s="318"/>
      <c r="AT7" s="318"/>
      <c r="AU7" s="15" t="s">
        <v>29</v>
      </c>
      <c r="AV7" s="17"/>
      <c r="AW7" s="299" t="s">
        <v>30</v>
      </c>
      <c r="AX7" s="299"/>
      <c r="AY7" s="299"/>
      <c r="AZ7" s="299"/>
      <c r="BA7" s="299"/>
      <c r="BB7" s="18"/>
      <c r="BC7" s="18"/>
      <c r="BD7" s="19"/>
      <c r="BE7" s="300" t="s">
        <v>31</v>
      </c>
      <c r="BF7" s="301"/>
      <c r="BG7" s="301"/>
      <c r="BH7" s="301"/>
      <c r="BI7" s="302"/>
      <c r="BJ7" s="303" t="s">
        <v>32</v>
      </c>
      <c r="BK7" s="301"/>
      <c r="BL7" s="301"/>
      <c r="BM7" s="301"/>
      <c r="BN7" s="301"/>
      <c r="BO7" s="301"/>
      <c r="BP7" s="301"/>
      <c r="BQ7" s="304"/>
      <c r="BR7" s="305" t="s">
        <v>13</v>
      </c>
      <c r="BS7" s="306"/>
      <c r="BT7" s="306"/>
      <c r="BU7" s="306"/>
      <c r="BV7" s="306"/>
      <c r="BW7" s="306"/>
      <c r="BX7" s="306"/>
      <c r="BY7" s="306"/>
      <c r="BZ7" s="306"/>
      <c r="CA7" s="306"/>
      <c r="CB7" s="306"/>
      <c r="CC7" s="306"/>
      <c r="CD7" s="306"/>
      <c r="CE7" s="306"/>
      <c r="CF7" s="306"/>
      <c r="CG7" s="306"/>
      <c r="CH7" s="306"/>
      <c r="CI7" s="307"/>
      <c r="CJ7" s="289" t="s">
        <v>33</v>
      </c>
      <c r="CK7" s="290"/>
      <c r="CL7" s="290"/>
      <c r="CM7" s="290"/>
      <c r="CN7" s="290"/>
      <c r="CO7" s="290"/>
      <c r="CP7" s="290"/>
      <c r="CQ7" s="290"/>
      <c r="CR7" s="290"/>
      <c r="CS7" s="290"/>
      <c r="CT7" s="290"/>
      <c r="CU7" s="290"/>
      <c r="CV7" s="291"/>
    </row>
    <row r="8" spans="1:101" ht="13.5" thickBot="1" x14ac:dyDescent="0.25">
      <c r="A8" s="342"/>
      <c r="B8" s="343"/>
      <c r="C8" s="343"/>
      <c r="D8" s="343"/>
      <c r="E8" s="343"/>
      <c r="F8" s="343"/>
      <c r="G8" s="344"/>
      <c r="I8" s="311" t="s">
        <v>34</v>
      </c>
      <c r="J8" s="288"/>
      <c r="K8" s="288"/>
      <c r="L8" s="288"/>
      <c r="M8" s="288"/>
      <c r="N8" s="288"/>
      <c r="O8" s="288"/>
      <c r="P8" s="288"/>
      <c r="Q8" s="288"/>
      <c r="R8" s="288"/>
      <c r="S8" s="288"/>
      <c r="T8" s="288"/>
      <c r="U8" s="288"/>
      <c r="V8" s="288"/>
      <c r="W8" s="288"/>
      <c r="X8" s="288"/>
      <c r="Y8" s="288"/>
      <c r="Z8" s="288"/>
      <c r="AA8" s="288"/>
      <c r="AB8" s="288"/>
      <c r="AC8" s="288"/>
      <c r="AD8" s="288"/>
      <c r="AE8" s="312"/>
      <c r="AF8" s="313">
        <f>IF(AA68="●",S68,A12)+IF(CQ56="●",CI56,BA12)</f>
        <v>0</v>
      </c>
      <c r="AG8" s="314"/>
      <c r="AH8" s="314"/>
      <c r="AI8" s="314"/>
      <c r="AJ8" s="314"/>
      <c r="AK8" s="314"/>
      <c r="AL8" s="314"/>
      <c r="AM8" s="314"/>
      <c r="AN8" s="314"/>
      <c r="AO8" s="314"/>
      <c r="AP8" s="288"/>
      <c r="AQ8" s="288"/>
      <c r="AR8" s="288"/>
      <c r="AS8" s="288"/>
      <c r="AT8" s="288"/>
      <c r="AU8" s="312"/>
      <c r="AV8" s="317" t="s">
        <v>35</v>
      </c>
      <c r="AW8" s="318"/>
      <c r="AX8" s="318"/>
      <c r="AY8" s="318"/>
      <c r="AZ8" s="318"/>
      <c r="BA8" s="318"/>
      <c r="BB8" s="318"/>
      <c r="BC8" s="318"/>
      <c r="BD8" s="319"/>
      <c r="BE8" s="320" t="s">
        <v>13</v>
      </c>
      <c r="BF8" s="321"/>
      <c r="BG8" s="321"/>
      <c r="BH8" s="321"/>
      <c r="BI8" s="322"/>
      <c r="BJ8" s="270" t="s">
        <v>13</v>
      </c>
      <c r="BK8" s="271"/>
      <c r="BL8" s="271"/>
      <c r="BM8" s="271"/>
      <c r="BN8" s="271"/>
      <c r="BO8" s="271"/>
      <c r="BP8" s="271"/>
      <c r="BQ8" s="272"/>
      <c r="BR8" s="305"/>
      <c r="BS8" s="306"/>
      <c r="BT8" s="306"/>
      <c r="BU8" s="306"/>
      <c r="BV8" s="306"/>
      <c r="BW8" s="306"/>
      <c r="BX8" s="306"/>
      <c r="BY8" s="306"/>
      <c r="BZ8" s="306"/>
      <c r="CA8" s="306"/>
      <c r="CB8" s="306"/>
      <c r="CC8" s="306"/>
      <c r="CD8" s="306"/>
      <c r="CE8" s="306"/>
      <c r="CF8" s="306"/>
      <c r="CG8" s="306"/>
      <c r="CH8" s="306"/>
      <c r="CI8" s="307"/>
      <c r="CJ8" s="276" t="s">
        <v>36</v>
      </c>
      <c r="CK8" s="277"/>
      <c r="CL8" s="277"/>
      <c r="CM8" s="277"/>
      <c r="CN8" s="277"/>
      <c r="CO8" s="277"/>
      <c r="CP8" s="277"/>
      <c r="CQ8" s="277"/>
      <c r="CR8" s="277"/>
      <c r="CS8" s="277"/>
      <c r="CT8" s="277"/>
      <c r="CU8" s="277"/>
      <c r="CV8" s="278"/>
    </row>
    <row r="9" spans="1:101" ht="13.5" thickTop="1" x14ac:dyDescent="0.2">
      <c r="I9" s="279" t="s">
        <v>13</v>
      </c>
      <c r="J9" s="280"/>
      <c r="K9" s="280"/>
      <c r="L9" s="280"/>
      <c r="M9" s="280"/>
      <c r="N9" s="280"/>
      <c r="O9" s="280"/>
      <c r="P9" s="280"/>
      <c r="Q9" s="280"/>
      <c r="R9" s="280"/>
      <c r="S9" s="280"/>
      <c r="T9" s="280"/>
      <c r="U9" s="280"/>
      <c r="V9" s="280"/>
      <c r="W9" s="280"/>
      <c r="X9" s="280"/>
      <c r="Y9" s="280"/>
      <c r="Z9" s="280"/>
      <c r="AA9" s="280"/>
      <c r="AB9" s="280"/>
      <c r="AC9" s="280"/>
      <c r="AD9" s="280"/>
      <c r="AE9" s="281"/>
      <c r="AF9" s="313"/>
      <c r="AG9" s="314"/>
      <c r="AH9" s="314"/>
      <c r="AI9" s="314"/>
      <c r="AJ9" s="314"/>
      <c r="AK9" s="314"/>
      <c r="AL9" s="314"/>
      <c r="AM9" s="314"/>
      <c r="AN9" s="314"/>
      <c r="AO9" s="314"/>
      <c r="AP9" s="285" t="s">
        <v>37</v>
      </c>
      <c r="AQ9" s="286"/>
      <c r="AR9" s="286"/>
      <c r="AS9" s="286"/>
      <c r="AT9" s="286"/>
      <c r="AU9" s="287"/>
      <c r="AV9" s="20"/>
      <c r="AW9" s="288" t="s">
        <v>38</v>
      </c>
      <c r="AX9" s="288"/>
      <c r="AY9" s="288"/>
      <c r="AZ9" s="288"/>
      <c r="BA9" s="288"/>
      <c r="BB9" s="20"/>
      <c r="BE9" s="320"/>
      <c r="BF9" s="321"/>
      <c r="BG9" s="321"/>
      <c r="BH9" s="321"/>
      <c r="BI9" s="322"/>
      <c r="BJ9" s="270"/>
      <c r="BK9" s="271"/>
      <c r="BL9" s="271"/>
      <c r="BM9" s="271"/>
      <c r="BN9" s="271"/>
      <c r="BO9" s="271"/>
      <c r="BP9" s="271"/>
      <c r="BQ9" s="272"/>
      <c r="BR9" s="305"/>
      <c r="BS9" s="306"/>
      <c r="BT9" s="306"/>
      <c r="BU9" s="306"/>
      <c r="BV9" s="306"/>
      <c r="BW9" s="306"/>
      <c r="BX9" s="306"/>
      <c r="BY9" s="306"/>
      <c r="BZ9" s="306"/>
      <c r="CA9" s="306"/>
      <c r="CB9" s="306"/>
      <c r="CC9" s="306"/>
      <c r="CD9" s="306"/>
      <c r="CE9" s="306"/>
      <c r="CF9" s="306"/>
      <c r="CG9" s="306"/>
      <c r="CH9" s="306"/>
      <c r="CI9" s="307"/>
      <c r="CJ9" s="289" t="s">
        <v>39</v>
      </c>
      <c r="CK9" s="290"/>
      <c r="CL9" s="290"/>
      <c r="CM9" s="290"/>
      <c r="CN9" s="290"/>
      <c r="CO9" s="290"/>
      <c r="CP9" s="290"/>
      <c r="CQ9" s="290"/>
      <c r="CR9" s="290"/>
      <c r="CS9" s="290"/>
      <c r="CT9" s="290"/>
      <c r="CU9" s="290"/>
      <c r="CV9" s="291"/>
    </row>
    <row r="10" spans="1:101" ht="17" thickBot="1" x14ac:dyDescent="0.25">
      <c r="I10" s="282"/>
      <c r="J10" s="283"/>
      <c r="K10" s="283"/>
      <c r="L10" s="283"/>
      <c r="M10" s="283"/>
      <c r="N10" s="283"/>
      <c r="O10" s="283"/>
      <c r="P10" s="283"/>
      <c r="Q10" s="283"/>
      <c r="R10" s="283"/>
      <c r="S10" s="283"/>
      <c r="T10" s="283"/>
      <c r="U10" s="283"/>
      <c r="V10" s="283"/>
      <c r="W10" s="283"/>
      <c r="X10" s="283"/>
      <c r="Y10" s="283"/>
      <c r="Z10" s="283"/>
      <c r="AA10" s="283"/>
      <c r="AB10" s="283"/>
      <c r="AC10" s="283"/>
      <c r="AD10" s="283"/>
      <c r="AE10" s="284"/>
      <c r="AF10" s="315"/>
      <c r="AG10" s="316"/>
      <c r="AH10" s="316"/>
      <c r="AI10" s="316"/>
      <c r="AJ10" s="316"/>
      <c r="AK10" s="316"/>
      <c r="AL10" s="316"/>
      <c r="AM10" s="316"/>
      <c r="AN10" s="316"/>
      <c r="AO10" s="316"/>
      <c r="AP10" s="292"/>
      <c r="AQ10" s="293"/>
      <c r="AR10" s="293"/>
      <c r="AS10" s="293"/>
      <c r="AT10" s="293"/>
      <c r="AU10" s="294"/>
      <c r="AV10" s="21"/>
      <c r="AW10" s="4" t="s">
        <v>40</v>
      </c>
      <c r="AX10" s="4"/>
      <c r="AY10" s="4"/>
      <c r="AZ10" s="21"/>
      <c r="BA10" s="295" t="s">
        <v>41</v>
      </c>
      <c r="BB10" s="295"/>
      <c r="BC10" s="295"/>
      <c r="BD10" s="22"/>
      <c r="BE10" s="323"/>
      <c r="BF10" s="324"/>
      <c r="BG10" s="324"/>
      <c r="BH10" s="324"/>
      <c r="BI10" s="325"/>
      <c r="BJ10" s="273"/>
      <c r="BK10" s="274"/>
      <c r="BL10" s="274"/>
      <c r="BM10" s="274"/>
      <c r="BN10" s="274"/>
      <c r="BO10" s="274"/>
      <c r="BP10" s="274"/>
      <c r="BQ10" s="275"/>
      <c r="BR10" s="308"/>
      <c r="BS10" s="309"/>
      <c r="BT10" s="309"/>
      <c r="BU10" s="309"/>
      <c r="BV10" s="309"/>
      <c r="BW10" s="309"/>
      <c r="BX10" s="309"/>
      <c r="BY10" s="309"/>
      <c r="BZ10" s="309"/>
      <c r="CA10" s="309"/>
      <c r="CB10" s="309"/>
      <c r="CC10" s="309"/>
      <c r="CD10" s="309"/>
      <c r="CE10" s="309"/>
      <c r="CF10" s="309"/>
      <c r="CG10" s="309"/>
      <c r="CH10" s="309"/>
      <c r="CI10" s="310"/>
      <c r="CJ10" s="296" t="s">
        <v>42</v>
      </c>
      <c r="CK10" s="297"/>
      <c r="CL10" s="297"/>
      <c r="CM10" s="297"/>
      <c r="CN10" s="297"/>
      <c r="CO10" s="297"/>
      <c r="CP10" s="297"/>
      <c r="CQ10" s="297"/>
      <c r="CR10" s="297"/>
      <c r="CS10" s="297"/>
      <c r="CT10" s="297"/>
      <c r="CU10" s="297"/>
      <c r="CV10" s="298"/>
    </row>
    <row r="11" spans="1:101" ht="8.25" customHeight="1" thickTop="1" thickBot="1" x14ac:dyDescent="0.25"/>
    <row r="12" spans="1:101" ht="21" customHeight="1" thickBot="1" x14ac:dyDescent="0.25">
      <c r="A12" s="268">
        <f>IF(AA68="●",S68,SUMIF(N18,"●",K18)+SUMIF(N39,"●",K39)+SUMIF(N62,"●",K62)+SUMIF(N71,"●",K71)+SUMIF(AD22,"●",AA22)+SUMIF(AD30,"●",AA30)+SUMIF(AD41,"●",AA41)+SUMIF(AD44,"●",AA44)+SUMIF(AD51,"●",AA51)+SUMIF(AD56,"●",AA56)+SUMIF(AD63,"●",AA63)+SUMIF(AT26,"●",AQ26)+SUMIF(AT31,"●",AQ31)+SUMIF(AT40,"●",AQ40)+SUMIF(AT43,"●",AQ43)+SUMIF(AT48,"●",AQ48)+SUMIF(AD67,"●",AA67)+SUM(N18,N39,N62,N71,AD22,AD30,AD41,AD44,AD51,AD56,AD63,AD67,AT26,AT31,AT40,AT43,AT48))</f>
        <v>0</v>
      </c>
      <c r="B12" s="269"/>
      <c r="C12" s="269"/>
      <c r="D12" s="269"/>
      <c r="E12" s="269"/>
      <c r="F12" s="269"/>
      <c r="G12" s="269"/>
      <c r="H12" s="269"/>
      <c r="I12" s="263" t="s">
        <v>43</v>
      </c>
      <c r="J12" s="263"/>
      <c r="K12" s="264" t="s">
        <v>44</v>
      </c>
      <c r="L12" s="264"/>
      <c r="M12" s="264"/>
      <c r="N12" s="264"/>
      <c r="O12" s="264"/>
      <c r="P12" s="264"/>
      <c r="Q12" s="264"/>
      <c r="R12" s="264"/>
      <c r="S12" s="264"/>
      <c r="T12" s="264"/>
      <c r="U12" s="264"/>
      <c r="V12" s="264"/>
      <c r="W12" s="264"/>
      <c r="X12" s="264"/>
      <c r="Y12" s="264"/>
      <c r="Z12" s="264"/>
      <c r="AA12" s="264"/>
      <c r="AB12" s="264"/>
      <c r="AC12" s="264"/>
      <c r="AD12" s="264"/>
      <c r="AE12" s="264"/>
      <c r="AF12" s="264"/>
      <c r="AG12" s="264"/>
      <c r="AH12" s="264"/>
      <c r="AI12" s="264"/>
      <c r="AJ12" s="264"/>
      <c r="AK12" s="264"/>
      <c r="AL12" s="264"/>
      <c r="AM12" s="265">
        <f>IF(AA68="●",127,IF(N18="●",COUNTA(K14:K17),COUNTA(N14:N17))+IF(N39="●",COUNTA(K19:K38),COUNTA(N19:N38))+IF(N62="●",COUNTA(K40:K61),COUNTA(N40:N61))+IF(N71="●",COUNTA(K63:K70),COUNTA(N63:N70))+IF(AD22="●",COUNTA(AA14:AA21),COUNTA(AD14:AD21))+IF(AD30="●",COUNTA(AA23:AA29),COUNTA(AD23:AD29))+IF(AD41="●",COUNTA(AA31:AA40),COUNTA(AD31:AD40))+IF(AD44="",0,1)+IF(AD51="●",COUNTA(AA46:AA50),COUNTA(AD46:AD50))+IF(AD56="●",COUNTA(AA52:AA55),COUNTA(AD52:AD55))+IF(AD63="●",COUNTA(AA58:AA62),COUNTA(AD58:AD62))+IF(AD67="●",COUNTA(AA64:AA66),COUNTA(AD64:AD66))+IF(AT26="●",COUNTA(AQ14:AQ25),COUNTA(AT14:AT25))+IF(AT31="●",COUNTA(AQ27:AQ30),COUNTA(AT27:AT30))+IF(AT40="●",COUNTA(AQ32:AQ39),COUNTA(AT32:AT39))+IF(AT43="●",COUNTA(AQ41:AQ42),COUNTA(AT41:AT42))+IF(AT48="●",COUNTA(AQ44:AQ47),COUNTA(AT44:AT47)))</f>
        <v>0</v>
      </c>
      <c r="AN12" s="265"/>
      <c r="AO12" s="265"/>
      <c r="AP12" s="265"/>
      <c r="AQ12" s="265"/>
      <c r="AR12" s="265"/>
      <c r="AS12" s="266" t="s">
        <v>45</v>
      </c>
      <c r="AT12" s="266"/>
      <c r="AU12" s="266"/>
      <c r="AV12" s="267"/>
      <c r="BA12" s="268">
        <f>IF(CQ56="●",CI56,SUMIF(BN30,"●",BK30)+SUMIF(BN37,"●",BK37)+SUMIF(BN41,"●",BK41)+SUMIF(BN64,"●",BK64)+SUMIF(CD19,"●",CA19)+SUMIF(CD31,"●",CA31)+SUMIF(CD52,"●",CA52)+SUMIF(CD58,"●",CA58)+SUMIF(CT27,"●",CQ27)+SUMIF(CT33,"●",CQ33)+SUMIF(CT37,"●",CQ37)+SUMIF(CT55,"●",CQ55)+SUM(BN30,BN37,BN41,BN64,CD19,CD31,CD52,CD58,CT27,CT33,CT37,CT55))</f>
        <v>0</v>
      </c>
      <c r="BB12" s="269"/>
      <c r="BC12" s="269"/>
      <c r="BD12" s="269"/>
      <c r="BE12" s="269"/>
      <c r="BF12" s="269"/>
      <c r="BG12" s="269"/>
      <c r="BH12" s="269"/>
      <c r="BI12" s="263" t="s">
        <v>43</v>
      </c>
      <c r="BJ12" s="263"/>
      <c r="BK12" s="264" t="s">
        <v>46</v>
      </c>
      <c r="BL12" s="264"/>
      <c r="BM12" s="264"/>
      <c r="BN12" s="264"/>
      <c r="BO12" s="264"/>
      <c r="BP12" s="264"/>
      <c r="BQ12" s="264"/>
      <c r="BR12" s="264"/>
      <c r="BS12" s="264"/>
      <c r="BT12" s="264"/>
      <c r="BU12" s="264"/>
      <c r="BV12" s="264"/>
      <c r="BW12" s="264"/>
      <c r="BX12" s="264"/>
      <c r="BY12" s="264"/>
      <c r="BZ12" s="264"/>
      <c r="CA12" s="264"/>
      <c r="CB12" s="264"/>
      <c r="CC12" s="264"/>
      <c r="CD12" s="264"/>
      <c r="CE12" s="264"/>
      <c r="CF12" s="264"/>
      <c r="CG12" s="264"/>
      <c r="CH12" s="264"/>
      <c r="CI12" s="264"/>
      <c r="CJ12" s="264"/>
      <c r="CK12" s="264"/>
      <c r="CL12" s="264"/>
      <c r="CM12" s="265">
        <f>IF(CQ56="●",126,IF(BN30="●",COUNTA(BK14:BK29),COUNTA(BN14:BN29))+IF(BN37="●",COUNTA(BK31:BK36),COUNTA(BN31:BN36))+IF(BN41="●",COUNTA(BK38:BK40),COUNTA(BN38:BN40))+IF(BN64="●",COUNTA(BK42:BK63),COUNTA(BN42:BN63))+IF(CD19="●",COUNTA(CA14:CA18),COUNTA(CD14:CD18))+IF(CD31="●",COUNTA(CA20:CA30),COUNTA(CD20:CD30))+IF(CD52="●",COUNTA(CA32:CA51),COUNTA(CD32:CD51))+IF(CD58="●",COUNTA(CA53:CA57),COUNTA(CD53:CD57))+IF(CT27="●",COUNTA(CQ14:CQ26),COUNTA(CT14:CT26))+IF(CT33="●",COUNTA(CQ28:CQ32),COUNTA(CT28:CT32))+IF(CT37="●",COUNTA(CQ34:CQ36),COUNTA(CT34:CT36))+IF(CT55="●",COUNTA(CQ38:CQ54),COUNTA(CT38:CT54)))</f>
        <v>0</v>
      </c>
      <c r="CN12" s="265"/>
      <c r="CO12" s="265"/>
      <c r="CP12" s="265"/>
      <c r="CQ12" s="265"/>
      <c r="CR12" s="265"/>
      <c r="CS12" s="266" t="s">
        <v>45</v>
      </c>
      <c r="CT12" s="266"/>
      <c r="CU12" s="266"/>
      <c r="CV12" s="267"/>
    </row>
    <row r="13" spans="1:101" ht="13.5" thickBot="1" x14ac:dyDescent="0.25">
      <c r="A13" s="262" t="s">
        <v>47</v>
      </c>
      <c r="B13" s="258"/>
      <c r="C13" s="258" t="s">
        <v>48</v>
      </c>
      <c r="D13" s="258"/>
      <c r="E13" s="258"/>
      <c r="F13" s="258"/>
      <c r="G13" s="258"/>
      <c r="H13" s="258"/>
      <c r="I13" s="258"/>
      <c r="J13" s="258"/>
      <c r="K13" s="258" t="s">
        <v>49</v>
      </c>
      <c r="L13" s="258"/>
      <c r="M13" s="258"/>
      <c r="N13" s="259" t="s">
        <v>50</v>
      </c>
      <c r="O13" s="260"/>
      <c r="P13" s="261"/>
      <c r="Q13" s="262" t="s">
        <v>47</v>
      </c>
      <c r="R13" s="258"/>
      <c r="S13" s="258" t="s">
        <v>48</v>
      </c>
      <c r="T13" s="258"/>
      <c r="U13" s="258"/>
      <c r="V13" s="258"/>
      <c r="W13" s="258"/>
      <c r="X13" s="258"/>
      <c r="Y13" s="258"/>
      <c r="Z13" s="258"/>
      <c r="AA13" s="258" t="s">
        <v>49</v>
      </c>
      <c r="AB13" s="258"/>
      <c r="AC13" s="258"/>
      <c r="AD13" s="259" t="s">
        <v>50</v>
      </c>
      <c r="AE13" s="260"/>
      <c r="AF13" s="261"/>
      <c r="AG13" s="262" t="s">
        <v>47</v>
      </c>
      <c r="AH13" s="258"/>
      <c r="AI13" s="258" t="s">
        <v>48</v>
      </c>
      <c r="AJ13" s="258"/>
      <c r="AK13" s="258"/>
      <c r="AL13" s="258"/>
      <c r="AM13" s="258"/>
      <c r="AN13" s="258"/>
      <c r="AO13" s="258"/>
      <c r="AP13" s="258"/>
      <c r="AQ13" s="258" t="s">
        <v>49</v>
      </c>
      <c r="AR13" s="258"/>
      <c r="AS13" s="258"/>
      <c r="AT13" s="259" t="s">
        <v>50</v>
      </c>
      <c r="AU13" s="260"/>
      <c r="AV13" s="261"/>
      <c r="BA13" s="262" t="s">
        <v>47</v>
      </c>
      <c r="BB13" s="258"/>
      <c r="BC13" s="258" t="s">
        <v>48</v>
      </c>
      <c r="BD13" s="258"/>
      <c r="BE13" s="258"/>
      <c r="BF13" s="258"/>
      <c r="BG13" s="258"/>
      <c r="BH13" s="258"/>
      <c r="BI13" s="258"/>
      <c r="BJ13" s="258"/>
      <c r="BK13" s="258" t="s">
        <v>49</v>
      </c>
      <c r="BL13" s="258"/>
      <c r="BM13" s="258"/>
      <c r="BN13" s="259" t="s">
        <v>50</v>
      </c>
      <c r="BO13" s="260"/>
      <c r="BP13" s="261"/>
      <c r="BQ13" s="262" t="s">
        <v>47</v>
      </c>
      <c r="BR13" s="258"/>
      <c r="BS13" s="258" t="s">
        <v>48</v>
      </c>
      <c r="BT13" s="258"/>
      <c r="BU13" s="258"/>
      <c r="BV13" s="258"/>
      <c r="BW13" s="258"/>
      <c r="BX13" s="258"/>
      <c r="BY13" s="258"/>
      <c r="BZ13" s="258"/>
      <c r="CA13" s="258" t="s">
        <v>49</v>
      </c>
      <c r="CB13" s="258"/>
      <c r="CC13" s="258"/>
      <c r="CD13" s="259" t="s">
        <v>50</v>
      </c>
      <c r="CE13" s="260"/>
      <c r="CF13" s="261"/>
      <c r="CG13" s="262" t="s">
        <v>47</v>
      </c>
      <c r="CH13" s="258"/>
      <c r="CI13" s="258" t="s">
        <v>48</v>
      </c>
      <c r="CJ13" s="258"/>
      <c r="CK13" s="258"/>
      <c r="CL13" s="258"/>
      <c r="CM13" s="258"/>
      <c r="CN13" s="258"/>
      <c r="CO13" s="258"/>
      <c r="CP13" s="258"/>
      <c r="CQ13" s="258" t="s">
        <v>49</v>
      </c>
      <c r="CR13" s="258"/>
      <c r="CS13" s="258"/>
      <c r="CT13" s="259" t="s">
        <v>50</v>
      </c>
      <c r="CU13" s="260"/>
      <c r="CV13" s="261"/>
    </row>
    <row r="14" spans="1:101" ht="14.25" customHeight="1" x14ac:dyDescent="0.2">
      <c r="A14" s="257" t="s">
        <v>51</v>
      </c>
      <c r="B14" s="110"/>
      <c r="C14" s="111" t="s">
        <v>666</v>
      </c>
      <c r="D14" s="111"/>
      <c r="E14" s="111"/>
      <c r="F14" s="111"/>
      <c r="G14" s="111"/>
      <c r="H14" s="111"/>
      <c r="I14" s="111"/>
      <c r="J14" s="111"/>
      <c r="K14" s="112">
        <v>595</v>
      </c>
      <c r="L14" s="112"/>
      <c r="M14" s="113"/>
      <c r="N14" s="114"/>
      <c r="O14" s="115"/>
      <c r="P14" s="116"/>
      <c r="Q14" s="109" t="s">
        <v>52</v>
      </c>
      <c r="R14" s="110"/>
      <c r="S14" s="111" t="s">
        <v>720</v>
      </c>
      <c r="T14" s="111"/>
      <c r="U14" s="111"/>
      <c r="V14" s="111"/>
      <c r="W14" s="111"/>
      <c r="X14" s="111"/>
      <c r="Y14" s="111"/>
      <c r="Z14" s="111"/>
      <c r="AA14" s="112">
        <v>390</v>
      </c>
      <c r="AB14" s="112"/>
      <c r="AC14" s="113"/>
      <c r="AD14" s="114"/>
      <c r="AE14" s="115"/>
      <c r="AF14" s="116"/>
      <c r="AG14" s="199" t="s">
        <v>53</v>
      </c>
      <c r="AH14" s="200"/>
      <c r="AI14" s="111" t="s">
        <v>745</v>
      </c>
      <c r="AJ14" s="111"/>
      <c r="AK14" s="111"/>
      <c r="AL14" s="111"/>
      <c r="AM14" s="111"/>
      <c r="AN14" s="111"/>
      <c r="AO14" s="111"/>
      <c r="AP14" s="111"/>
      <c r="AQ14" s="112">
        <v>330</v>
      </c>
      <c r="AR14" s="112"/>
      <c r="AS14" s="113"/>
      <c r="AT14" s="114"/>
      <c r="AU14" s="115"/>
      <c r="AV14" s="116"/>
      <c r="BA14" s="109" t="s">
        <v>54</v>
      </c>
      <c r="BB14" s="110"/>
      <c r="BC14" s="111" t="s">
        <v>793</v>
      </c>
      <c r="BD14" s="111"/>
      <c r="BE14" s="111"/>
      <c r="BF14" s="111"/>
      <c r="BG14" s="111"/>
      <c r="BH14" s="111"/>
      <c r="BI14" s="111"/>
      <c r="BJ14" s="111"/>
      <c r="BK14" s="112">
        <v>545</v>
      </c>
      <c r="BL14" s="112"/>
      <c r="BM14" s="113"/>
      <c r="BN14" s="114"/>
      <c r="BO14" s="115"/>
      <c r="BP14" s="116"/>
      <c r="BQ14" s="109" t="s">
        <v>55</v>
      </c>
      <c r="BR14" s="110"/>
      <c r="BS14" s="111" t="s">
        <v>840</v>
      </c>
      <c r="BT14" s="111"/>
      <c r="BU14" s="111"/>
      <c r="BV14" s="111"/>
      <c r="BW14" s="111"/>
      <c r="BX14" s="111"/>
      <c r="BY14" s="111"/>
      <c r="BZ14" s="111"/>
      <c r="CA14" s="112">
        <v>410</v>
      </c>
      <c r="CB14" s="112"/>
      <c r="CC14" s="113"/>
      <c r="CD14" s="114"/>
      <c r="CE14" s="115"/>
      <c r="CF14" s="116"/>
      <c r="CG14" s="199" t="s">
        <v>56</v>
      </c>
      <c r="CH14" s="200"/>
      <c r="CI14" s="111" t="s">
        <v>881</v>
      </c>
      <c r="CJ14" s="111"/>
      <c r="CK14" s="111"/>
      <c r="CL14" s="111"/>
      <c r="CM14" s="111"/>
      <c r="CN14" s="111"/>
      <c r="CO14" s="111"/>
      <c r="CP14" s="111"/>
      <c r="CQ14" s="112">
        <v>460</v>
      </c>
      <c r="CR14" s="112"/>
      <c r="CS14" s="113"/>
      <c r="CT14" s="114"/>
      <c r="CU14" s="115"/>
      <c r="CV14" s="116"/>
    </row>
    <row r="15" spans="1:101" ht="14.25" customHeight="1" x14ac:dyDescent="0.2">
      <c r="A15" s="201" t="s">
        <v>57</v>
      </c>
      <c r="B15" s="202"/>
      <c r="C15" s="111" t="s">
        <v>667</v>
      </c>
      <c r="D15" s="111"/>
      <c r="E15" s="111"/>
      <c r="F15" s="111"/>
      <c r="G15" s="111"/>
      <c r="H15" s="111"/>
      <c r="I15" s="111"/>
      <c r="J15" s="111"/>
      <c r="K15" s="112">
        <v>350</v>
      </c>
      <c r="L15" s="112"/>
      <c r="M15" s="113"/>
      <c r="N15" s="114"/>
      <c r="O15" s="115"/>
      <c r="P15" s="116"/>
      <c r="Q15" s="109" t="s">
        <v>58</v>
      </c>
      <c r="R15" s="110"/>
      <c r="S15" s="111" t="s">
        <v>721</v>
      </c>
      <c r="T15" s="111"/>
      <c r="U15" s="111"/>
      <c r="V15" s="111"/>
      <c r="W15" s="111"/>
      <c r="X15" s="111"/>
      <c r="Y15" s="111"/>
      <c r="Z15" s="111"/>
      <c r="AA15" s="112">
        <v>835</v>
      </c>
      <c r="AB15" s="112"/>
      <c r="AC15" s="113"/>
      <c r="AD15" s="114"/>
      <c r="AE15" s="115"/>
      <c r="AF15" s="116"/>
      <c r="AG15" s="199" t="s">
        <v>59</v>
      </c>
      <c r="AH15" s="200"/>
      <c r="AI15" s="111" t="s">
        <v>746</v>
      </c>
      <c r="AJ15" s="111"/>
      <c r="AK15" s="111"/>
      <c r="AL15" s="111"/>
      <c r="AM15" s="111"/>
      <c r="AN15" s="111"/>
      <c r="AO15" s="111"/>
      <c r="AP15" s="111"/>
      <c r="AQ15" s="112">
        <v>425</v>
      </c>
      <c r="AR15" s="112"/>
      <c r="AS15" s="113"/>
      <c r="AT15" s="114"/>
      <c r="AU15" s="115"/>
      <c r="AV15" s="116"/>
      <c r="BA15" s="109" t="s">
        <v>60</v>
      </c>
      <c r="BB15" s="110"/>
      <c r="BC15" s="111" t="s">
        <v>794</v>
      </c>
      <c r="BD15" s="111"/>
      <c r="BE15" s="111"/>
      <c r="BF15" s="111"/>
      <c r="BG15" s="111"/>
      <c r="BH15" s="111"/>
      <c r="BI15" s="111"/>
      <c r="BJ15" s="111"/>
      <c r="BK15" s="112">
        <v>315</v>
      </c>
      <c r="BL15" s="112"/>
      <c r="BM15" s="113"/>
      <c r="BN15" s="114"/>
      <c r="BO15" s="115"/>
      <c r="BP15" s="116"/>
      <c r="BQ15" s="109" t="s">
        <v>61</v>
      </c>
      <c r="BR15" s="110"/>
      <c r="BS15" s="111" t="s">
        <v>841</v>
      </c>
      <c r="BT15" s="111"/>
      <c r="BU15" s="111"/>
      <c r="BV15" s="111"/>
      <c r="BW15" s="111"/>
      <c r="BX15" s="111"/>
      <c r="BY15" s="111"/>
      <c r="BZ15" s="111"/>
      <c r="CA15" s="112">
        <v>370</v>
      </c>
      <c r="CB15" s="112"/>
      <c r="CC15" s="113"/>
      <c r="CD15" s="114"/>
      <c r="CE15" s="115"/>
      <c r="CF15" s="116"/>
      <c r="CG15" s="199" t="s">
        <v>62</v>
      </c>
      <c r="CH15" s="200"/>
      <c r="CI15" s="111" t="s">
        <v>882</v>
      </c>
      <c r="CJ15" s="111"/>
      <c r="CK15" s="111"/>
      <c r="CL15" s="111"/>
      <c r="CM15" s="111"/>
      <c r="CN15" s="111"/>
      <c r="CO15" s="111"/>
      <c r="CP15" s="111"/>
      <c r="CQ15" s="112">
        <v>450</v>
      </c>
      <c r="CR15" s="112"/>
      <c r="CS15" s="113"/>
      <c r="CT15" s="114"/>
      <c r="CU15" s="115"/>
      <c r="CV15" s="116"/>
    </row>
    <row r="16" spans="1:101" ht="14.25" customHeight="1" x14ac:dyDescent="0.2">
      <c r="A16" s="201" t="s">
        <v>63</v>
      </c>
      <c r="B16" s="202"/>
      <c r="C16" s="111" t="s">
        <v>668</v>
      </c>
      <c r="D16" s="111"/>
      <c r="E16" s="111"/>
      <c r="F16" s="111"/>
      <c r="G16" s="111"/>
      <c r="H16" s="111"/>
      <c r="I16" s="111"/>
      <c r="J16" s="111"/>
      <c r="K16" s="112">
        <v>495</v>
      </c>
      <c r="L16" s="112"/>
      <c r="M16" s="113"/>
      <c r="N16" s="114"/>
      <c r="O16" s="115"/>
      <c r="P16" s="116"/>
      <c r="Q16" s="109" t="s">
        <v>64</v>
      </c>
      <c r="R16" s="110"/>
      <c r="S16" s="111" t="s">
        <v>722</v>
      </c>
      <c r="T16" s="111"/>
      <c r="U16" s="111"/>
      <c r="V16" s="111"/>
      <c r="W16" s="111"/>
      <c r="X16" s="111"/>
      <c r="Y16" s="111"/>
      <c r="Z16" s="111"/>
      <c r="AA16" s="112">
        <v>440</v>
      </c>
      <c r="AB16" s="112"/>
      <c r="AC16" s="113"/>
      <c r="AD16" s="114"/>
      <c r="AE16" s="115"/>
      <c r="AF16" s="116"/>
      <c r="AG16" s="199" t="s">
        <v>65</v>
      </c>
      <c r="AH16" s="200"/>
      <c r="AI16" s="111" t="s">
        <v>747</v>
      </c>
      <c r="AJ16" s="111"/>
      <c r="AK16" s="111"/>
      <c r="AL16" s="111"/>
      <c r="AM16" s="111"/>
      <c r="AN16" s="111"/>
      <c r="AO16" s="111"/>
      <c r="AP16" s="111"/>
      <c r="AQ16" s="112">
        <v>935</v>
      </c>
      <c r="AR16" s="112"/>
      <c r="AS16" s="113"/>
      <c r="AT16" s="114"/>
      <c r="AU16" s="115"/>
      <c r="AV16" s="116"/>
      <c r="BA16" s="109" t="s">
        <v>66</v>
      </c>
      <c r="BB16" s="110"/>
      <c r="BC16" s="111" t="s">
        <v>795</v>
      </c>
      <c r="BD16" s="111"/>
      <c r="BE16" s="111"/>
      <c r="BF16" s="111"/>
      <c r="BG16" s="111"/>
      <c r="BH16" s="111"/>
      <c r="BI16" s="111"/>
      <c r="BJ16" s="111"/>
      <c r="BK16" s="112">
        <v>415</v>
      </c>
      <c r="BL16" s="112"/>
      <c r="BM16" s="113"/>
      <c r="BN16" s="114"/>
      <c r="BO16" s="115"/>
      <c r="BP16" s="116"/>
      <c r="BQ16" s="109" t="s">
        <v>67</v>
      </c>
      <c r="BR16" s="110"/>
      <c r="BS16" s="111" t="s">
        <v>842</v>
      </c>
      <c r="BT16" s="111"/>
      <c r="BU16" s="111"/>
      <c r="BV16" s="111"/>
      <c r="BW16" s="111"/>
      <c r="BX16" s="111"/>
      <c r="BY16" s="111"/>
      <c r="BZ16" s="111"/>
      <c r="CA16" s="112">
        <v>345</v>
      </c>
      <c r="CB16" s="112"/>
      <c r="CC16" s="113"/>
      <c r="CD16" s="114"/>
      <c r="CE16" s="115"/>
      <c r="CF16" s="116"/>
      <c r="CG16" s="199" t="s">
        <v>68</v>
      </c>
      <c r="CH16" s="200"/>
      <c r="CI16" s="111" t="s">
        <v>883</v>
      </c>
      <c r="CJ16" s="111"/>
      <c r="CK16" s="111"/>
      <c r="CL16" s="111"/>
      <c r="CM16" s="111"/>
      <c r="CN16" s="111"/>
      <c r="CO16" s="111"/>
      <c r="CP16" s="111"/>
      <c r="CQ16" s="112">
        <v>545</v>
      </c>
      <c r="CR16" s="112"/>
      <c r="CS16" s="113"/>
      <c r="CT16" s="114"/>
      <c r="CU16" s="115"/>
      <c r="CV16" s="116"/>
    </row>
    <row r="17" spans="1:100" ht="14.25" customHeight="1" x14ac:dyDescent="0.2">
      <c r="A17" s="201" t="s">
        <v>69</v>
      </c>
      <c r="B17" s="202"/>
      <c r="C17" s="111" t="s">
        <v>669</v>
      </c>
      <c r="D17" s="111"/>
      <c r="E17" s="111"/>
      <c r="F17" s="111"/>
      <c r="G17" s="111"/>
      <c r="H17" s="111"/>
      <c r="I17" s="111"/>
      <c r="J17" s="111"/>
      <c r="K17" s="112">
        <v>265</v>
      </c>
      <c r="L17" s="112"/>
      <c r="M17" s="113"/>
      <c r="N17" s="114"/>
      <c r="O17" s="115"/>
      <c r="P17" s="116"/>
      <c r="Q17" s="109" t="s">
        <v>70</v>
      </c>
      <c r="R17" s="110"/>
      <c r="S17" s="111" t="s">
        <v>723</v>
      </c>
      <c r="T17" s="111"/>
      <c r="U17" s="111"/>
      <c r="V17" s="111"/>
      <c r="W17" s="111"/>
      <c r="X17" s="111"/>
      <c r="Y17" s="111"/>
      <c r="Z17" s="111"/>
      <c r="AA17" s="112">
        <v>390</v>
      </c>
      <c r="AB17" s="112"/>
      <c r="AC17" s="113"/>
      <c r="AD17" s="114"/>
      <c r="AE17" s="115"/>
      <c r="AF17" s="116"/>
      <c r="AG17" s="199" t="s">
        <v>71</v>
      </c>
      <c r="AH17" s="200"/>
      <c r="AI17" s="111" t="s">
        <v>748</v>
      </c>
      <c r="AJ17" s="111"/>
      <c r="AK17" s="111"/>
      <c r="AL17" s="111"/>
      <c r="AM17" s="111"/>
      <c r="AN17" s="111"/>
      <c r="AO17" s="111"/>
      <c r="AP17" s="111"/>
      <c r="AQ17" s="112">
        <v>730</v>
      </c>
      <c r="AR17" s="112"/>
      <c r="AS17" s="113"/>
      <c r="AT17" s="114"/>
      <c r="AU17" s="115"/>
      <c r="AV17" s="116"/>
      <c r="BA17" s="109" t="s">
        <v>72</v>
      </c>
      <c r="BB17" s="110"/>
      <c r="BC17" s="111" t="s">
        <v>796</v>
      </c>
      <c r="BD17" s="111"/>
      <c r="BE17" s="111"/>
      <c r="BF17" s="111"/>
      <c r="BG17" s="111"/>
      <c r="BH17" s="111"/>
      <c r="BI17" s="111"/>
      <c r="BJ17" s="111"/>
      <c r="BK17" s="112">
        <v>385</v>
      </c>
      <c r="BL17" s="112"/>
      <c r="BM17" s="113"/>
      <c r="BN17" s="114"/>
      <c r="BO17" s="115"/>
      <c r="BP17" s="116"/>
      <c r="BQ17" s="109" t="s">
        <v>73</v>
      </c>
      <c r="BR17" s="110"/>
      <c r="BS17" s="111" t="s">
        <v>843</v>
      </c>
      <c r="BT17" s="111"/>
      <c r="BU17" s="111"/>
      <c r="BV17" s="111"/>
      <c r="BW17" s="111"/>
      <c r="BX17" s="111"/>
      <c r="BY17" s="111"/>
      <c r="BZ17" s="111"/>
      <c r="CA17" s="112">
        <v>620</v>
      </c>
      <c r="CB17" s="112"/>
      <c r="CC17" s="113"/>
      <c r="CD17" s="114"/>
      <c r="CE17" s="115"/>
      <c r="CF17" s="116"/>
      <c r="CG17" s="199" t="s">
        <v>74</v>
      </c>
      <c r="CH17" s="200"/>
      <c r="CI17" s="111" t="s">
        <v>884</v>
      </c>
      <c r="CJ17" s="111"/>
      <c r="CK17" s="111"/>
      <c r="CL17" s="111"/>
      <c r="CM17" s="111"/>
      <c r="CN17" s="111"/>
      <c r="CO17" s="111"/>
      <c r="CP17" s="111"/>
      <c r="CQ17" s="112">
        <v>620</v>
      </c>
      <c r="CR17" s="112"/>
      <c r="CS17" s="113"/>
      <c r="CT17" s="114"/>
      <c r="CU17" s="115"/>
      <c r="CV17" s="116"/>
    </row>
    <row r="18" spans="1:100" ht="14.25" customHeight="1" x14ac:dyDescent="0.2">
      <c r="A18" s="203" t="s">
        <v>75</v>
      </c>
      <c r="B18" s="204"/>
      <c r="C18" s="204"/>
      <c r="D18" s="204"/>
      <c r="E18" s="204"/>
      <c r="F18" s="204"/>
      <c r="G18" s="204"/>
      <c r="H18" s="204"/>
      <c r="I18" s="204"/>
      <c r="J18" s="204"/>
      <c r="K18" s="205">
        <f>SUM(K14:M17)</f>
        <v>1705</v>
      </c>
      <c r="L18" s="205"/>
      <c r="M18" s="206"/>
      <c r="N18" s="207" t="str">
        <f>IF(AA68="●","●",IF(COUNTA(N14:N17)=0,"",SUMIF(N14:N17,"●",K14:K17)+SUM(N14:N17)))</f>
        <v/>
      </c>
      <c r="O18" s="208"/>
      <c r="P18" s="209"/>
      <c r="Q18" s="237" t="s">
        <v>76</v>
      </c>
      <c r="R18" s="110"/>
      <c r="S18" s="111" t="s">
        <v>724</v>
      </c>
      <c r="T18" s="111"/>
      <c r="U18" s="111"/>
      <c r="V18" s="111"/>
      <c r="W18" s="111"/>
      <c r="X18" s="111"/>
      <c r="Y18" s="111"/>
      <c r="Z18" s="111"/>
      <c r="AA18" s="112">
        <v>355</v>
      </c>
      <c r="AB18" s="112"/>
      <c r="AC18" s="113"/>
      <c r="AD18" s="114"/>
      <c r="AE18" s="115"/>
      <c r="AF18" s="116"/>
      <c r="AG18" s="199" t="s">
        <v>77</v>
      </c>
      <c r="AH18" s="200"/>
      <c r="AI18" s="111" t="s">
        <v>749</v>
      </c>
      <c r="AJ18" s="111"/>
      <c r="AK18" s="111"/>
      <c r="AL18" s="111"/>
      <c r="AM18" s="111"/>
      <c r="AN18" s="111"/>
      <c r="AO18" s="111"/>
      <c r="AP18" s="111"/>
      <c r="AQ18" s="112">
        <v>675</v>
      </c>
      <c r="AR18" s="112"/>
      <c r="AS18" s="113"/>
      <c r="AT18" s="114"/>
      <c r="AU18" s="115"/>
      <c r="AV18" s="116"/>
      <c r="BA18" s="109" t="s">
        <v>78</v>
      </c>
      <c r="BB18" s="110"/>
      <c r="BC18" s="111" t="s">
        <v>797</v>
      </c>
      <c r="BD18" s="111"/>
      <c r="BE18" s="111"/>
      <c r="BF18" s="111"/>
      <c r="BG18" s="111"/>
      <c r="BH18" s="111"/>
      <c r="BI18" s="111"/>
      <c r="BJ18" s="111"/>
      <c r="BK18" s="112">
        <v>400</v>
      </c>
      <c r="BL18" s="112"/>
      <c r="BM18" s="113"/>
      <c r="BN18" s="114"/>
      <c r="BO18" s="115"/>
      <c r="BP18" s="116"/>
      <c r="BQ18" s="109" t="s">
        <v>79</v>
      </c>
      <c r="BR18" s="110"/>
      <c r="BS18" s="111" t="s">
        <v>844</v>
      </c>
      <c r="BT18" s="111"/>
      <c r="BU18" s="111"/>
      <c r="BV18" s="111"/>
      <c r="BW18" s="111"/>
      <c r="BX18" s="111"/>
      <c r="BY18" s="111"/>
      <c r="BZ18" s="111"/>
      <c r="CA18" s="112">
        <v>660</v>
      </c>
      <c r="CB18" s="112"/>
      <c r="CC18" s="113"/>
      <c r="CD18" s="114"/>
      <c r="CE18" s="115"/>
      <c r="CF18" s="116"/>
      <c r="CG18" s="199" t="s">
        <v>80</v>
      </c>
      <c r="CH18" s="200"/>
      <c r="CI18" s="111" t="s">
        <v>885</v>
      </c>
      <c r="CJ18" s="111"/>
      <c r="CK18" s="111"/>
      <c r="CL18" s="111"/>
      <c r="CM18" s="111"/>
      <c r="CN18" s="111"/>
      <c r="CO18" s="111"/>
      <c r="CP18" s="111"/>
      <c r="CQ18" s="112">
        <v>505</v>
      </c>
      <c r="CR18" s="112"/>
      <c r="CS18" s="113"/>
      <c r="CT18" s="114"/>
      <c r="CU18" s="115"/>
      <c r="CV18" s="116"/>
    </row>
    <row r="19" spans="1:100" ht="14.25" customHeight="1" x14ac:dyDescent="0.2">
      <c r="A19" s="109" t="s">
        <v>81</v>
      </c>
      <c r="B19" s="110"/>
      <c r="C19" s="111" t="s">
        <v>670</v>
      </c>
      <c r="D19" s="111"/>
      <c r="E19" s="111"/>
      <c r="F19" s="111"/>
      <c r="G19" s="111"/>
      <c r="H19" s="111"/>
      <c r="I19" s="111"/>
      <c r="J19" s="111"/>
      <c r="K19" s="112">
        <v>530</v>
      </c>
      <c r="L19" s="112"/>
      <c r="M19" s="113"/>
      <c r="N19" s="114"/>
      <c r="O19" s="115"/>
      <c r="P19" s="116"/>
      <c r="Q19" s="109" t="s">
        <v>82</v>
      </c>
      <c r="R19" s="110"/>
      <c r="S19" s="111" t="s">
        <v>725</v>
      </c>
      <c r="T19" s="111"/>
      <c r="U19" s="111"/>
      <c r="V19" s="111"/>
      <c r="W19" s="111"/>
      <c r="X19" s="111"/>
      <c r="Y19" s="111"/>
      <c r="Z19" s="111"/>
      <c r="AA19" s="112">
        <v>760</v>
      </c>
      <c r="AB19" s="112"/>
      <c r="AC19" s="113"/>
      <c r="AD19" s="114"/>
      <c r="AE19" s="115"/>
      <c r="AF19" s="116"/>
      <c r="AG19" s="199" t="s">
        <v>83</v>
      </c>
      <c r="AH19" s="200"/>
      <c r="AI19" s="111" t="s">
        <v>750</v>
      </c>
      <c r="AJ19" s="111"/>
      <c r="AK19" s="111"/>
      <c r="AL19" s="111"/>
      <c r="AM19" s="111"/>
      <c r="AN19" s="111"/>
      <c r="AO19" s="111"/>
      <c r="AP19" s="111"/>
      <c r="AQ19" s="112">
        <v>605</v>
      </c>
      <c r="AR19" s="112"/>
      <c r="AS19" s="113"/>
      <c r="AT19" s="114"/>
      <c r="AU19" s="115"/>
      <c r="AV19" s="116"/>
      <c r="BA19" s="109" t="s">
        <v>84</v>
      </c>
      <c r="BB19" s="110"/>
      <c r="BC19" s="111" t="s">
        <v>798</v>
      </c>
      <c r="BD19" s="111"/>
      <c r="BE19" s="111"/>
      <c r="BF19" s="111"/>
      <c r="BG19" s="111"/>
      <c r="BH19" s="111"/>
      <c r="BI19" s="111"/>
      <c r="BJ19" s="111"/>
      <c r="BK19" s="112">
        <v>405</v>
      </c>
      <c r="BL19" s="112"/>
      <c r="BM19" s="113"/>
      <c r="BN19" s="114"/>
      <c r="BO19" s="115"/>
      <c r="BP19" s="116"/>
      <c r="BQ19" s="203" t="s">
        <v>85</v>
      </c>
      <c r="BR19" s="204"/>
      <c r="BS19" s="204"/>
      <c r="BT19" s="204"/>
      <c r="BU19" s="204"/>
      <c r="BV19" s="204"/>
      <c r="BW19" s="204"/>
      <c r="BX19" s="204"/>
      <c r="BY19" s="204"/>
      <c r="BZ19" s="204"/>
      <c r="CA19" s="205">
        <f>SUM(CA14:CC18)</f>
        <v>2405</v>
      </c>
      <c r="CB19" s="205"/>
      <c r="CC19" s="206"/>
      <c r="CD19" s="207" t="str">
        <f>IF(CQ56="●","●",IF(COUNTA(CD14:CD18)=0,"",SUMIF(CD14:CD18,"●",CA14:CA18)+SUM(CD14:CD18)))</f>
        <v/>
      </c>
      <c r="CE19" s="208"/>
      <c r="CF19" s="209"/>
      <c r="CG19" s="199" t="s">
        <v>86</v>
      </c>
      <c r="CH19" s="200"/>
      <c r="CI19" s="111" t="s">
        <v>886</v>
      </c>
      <c r="CJ19" s="111"/>
      <c r="CK19" s="111"/>
      <c r="CL19" s="111"/>
      <c r="CM19" s="111"/>
      <c r="CN19" s="111"/>
      <c r="CO19" s="111"/>
      <c r="CP19" s="111"/>
      <c r="CQ19" s="112">
        <v>385</v>
      </c>
      <c r="CR19" s="112"/>
      <c r="CS19" s="113"/>
      <c r="CT19" s="114"/>
      <c r="CU19" s="115"/>
      <c r="CV19" s="116"/>
    </row>
    <row r="20" spans="1:100" ht="14.25" customHeight="1" x14ac:dyDescent="0.2">
      <c r="A20" s="109" t="s">
        <v>87</v>
      </c>
      <c r="B20" s="110"/>
      <c r="C20" s="111" t="s">
        <v>671</v>
      </c>
      <c r="D20" s="111"/>
      <c r="E20" s="111"/>
      <c r="F20" s="111"/>
      <c r="G20" s="111"/>
      <c r="H20" s="111"/>
      <c r="I20" s="111"/>
      <c r="J20" s="111"/>
      <c r="K20" s="112">
        <v>415</v>
      </c>
      <c r="L20" s="112"/>
      <c r="M20" s="113"/>
      <c r="N20" s="114"/>
      <c r="O20" s="115"/>
      <c r="P20" s="116"/>
      <c r="Q20" s="109" t="s">
        <v>88</v>
      </c>
      <c r="R20" s="110"/>
      <c r="S20" s="111" t="s">
        <v>726</v>
      </c>
      <c r="T20" s="111"/>
      <c r="U20" s="111"/>
      <c r="V20" s="111"/>
      <c r="W20" s="111"/>
      <c r="X20" s="111"/>
      <c r="Y20" s="111"/>
      <c r="Z20" s="111"/>
      <c r="AA20" s="112">
        <v>605</v>
      </c>
      <c r="AB20" s="112"/>
      <c r="AC20" s="113"/>
      <c r="AD20" s="114"/>
      <c r="AE20" s="115"/>
      <c r="AF20" s="116"/>
      <c r="AG20" s="199" t="s">
        <v>89</v>
      </c>
      <c r="AH20" s="200"/>
      <c r="AI20" s="111" t="s">
        <v>751</v>
      </c>
      <c r="AJ20" s="111"/>
      <c r="AK20" s="111"/>
      <c r="AL20" s="111"/>
      <c r="AM20" s="111"/>
      <c r="AN20" s="111"/>
      <c r="AO20" s="111"/>
      <c r="AP20" s="111"/>
      <c r="AQ20" s="112">
        <v>370</v>
      </c>
      <c r="AR20" s="112"/>
      <c r="AS20" s="113"/>
      <c r="AT20" s="114"/>
      <c r="AU20" s="115"/>
      <c r="AV20" s="116"/>
      <c r="BA20" s="109" t="s">
        <v>90</v>
      </c>
      <c r="BB20" s="110"/>
      <c r="BC20" s="111" t="s">
        <v>799</v>
      </c>
      <c r="BD20" s="111"/>
      <c r="BE20" s="111"/>
      <c r="BF20" s="111"/>
      <c r="BG20" s="111"/>
      <c r="BH20" s="111"/>
      <c r="BI20" s="111"/>
      <c r="BJ20" s="111"/>
      <c r="BK20" s="112">
        <v>515</v>
      </c>
      <c r="BL20" s="112"/>
      <c r="BM20" s="113"/>
      <c r="BN20" s="114"/>
      <c r="BO20" s="115"/>
      <c r="BP20" s="116"/>
      <c r="BQ20" s="109" t="s">
        <v>91</v>
      </c>
      <c r="BR20" s="110"/>
      <c r="BS20" s="111" t="s">
        <v>845</v>
      </c>
      <c r="BT20" s="111"/>
      <c r="BU20" s="111"/>
      <c r="BV20" s="111"/>
      <c r="BW20" s="111"/>
      <c r="BX20" s="111"/>
      <c r="BY20" s="111"/>
      <c r="BZ20" s="111"/>
      <c r="CA20" s="112">
        <v>400</v>
      </c>
      <c r="CB20" s="112"/>
      <c r="CC20" s="113"/>
      <c r="CD20" s="114"/>
      <c r="CE20" s="115"/>
      <c r="CF20" s="116"/>
      <c r="CG20" s="227" t="s">
        <v>92</v>
      </c>
      <c r="CH20" s="200"/>
      <c r="CI20" s="111" t="s">
        <v>887</v>
      </c>
      <c r="CJ20" s="111"/>
      <c r="CK20" s="111"/>
      <c r="CL20" s="111"/>
      <c r="CM20" s="111"/>
      <c r="CN20" s="111"/>
      <c r="CO20" s="111"/>
      <c r="CP20" s="111"/>
      <c r="CQ20" s="112">
        <v>370</v>
      </c>
      <c r="CR20" s="112"/>
      <c r="CS20" s="113"/>
      <c r="CT20" s="114"/>
      <c r="CU20" s="115"/>
      <c r="CV20" s="116"/>
    </row>
    <row r="21" spans="1:100" ht="14.25" customHeight="1" x14ac:dyDescent="0.2">
      <c r="A21" s="109" t="s">
        <v>93</v>
      </c>
      <c r="B21" s="110"/>
      <c r="C21" s="111" t="s">
        <v>672</v>
      </c>
      <c r="D21" s="111"/>
      <c r="E21" s="111"/>
      <c r="F21" s="111"/>
      <c r="G21" s="111"/>
      <c r="H21" s="111"/>
      <c r="I21" s="111"/>
      <c r="J21" s="111"/>
      <c r="K21" s="112">
        <v>350</v>
      </c>
      <c r="L21" s="112"/>
      <c r="M21" s="113"/>
      <c r="N21" s="114"/>
      <c r="O21" s="115"/>
      <c r="P21" s="116"/>
      <c r="Q21" s="109" t="s">
        <v>94</v>
      </c>
      <c r="R21" s="110"/>
      <c r="S21" s="111" t="s">
        <v>727</v>
      </c>
      <c r="T21" s="111"/>
      <c r="U21" s="111"/>
      <c r="V21" s="111"/>
      <c r="W21" s="111"/>
      <c r="X21" s="111"/>
      <c r="Y21" s="111"/>
      <c r="Z21" s="111"/>
      <c r="AA21" s="112">
        <v>500</v>
      </c>
      <c r="AB21" s="112"/>
      <c r="AC21" s="113"/>
      <c r="AD21" s="114"/>
      <c r="AE21" s="115"/>
      <c r="AF21" s="116"/>
      <c r="AG21" s="199" t="s">
        <v>95</v>
      </c>
      <c r="AH21" s="200"/>
      <c r="AI21" s="111" t="s">
        <v>752</v>
      </c>
      <c r="AJ21" s="111"/>
      <c r="AK21" s="111"/>
      <c r="AL21" s="111"/>
      <c r="AM21" s="111"/>
      <c r="AN21" s="111"/>
      <c r="AO21" s="111"/>
      <c r="AP21" s="111"/>
      <c r="AQ21" s="112">
        <v>600</v>
      </c>
      <c r="AR21" s="112"/>
      <c r="AS21" s="113"/>
      <c r="AT21" s="114"/>
      <c r="AU21" s="115"/>
      <c r="AV21" s="116"/>
      <c r="BA21" s="109" t="s">
        <v>96</v>
      </c>
      <c r="BB21" s="110"/>
      <c r="BC21" s="111" t="s">
        <v>800</v>
      </c>
      <c r="BD21" s="111"/>
      <c r="BE21" s="111"/>
      <c r="BF21" s="111"/>
      <c r="BG21" s="111"/>
      <c r="BH21" s="111"/>
      <c r="BI21" s="111"/>
      <c r="BJ21" s="111"/>
      <c r="BK21" s="112">
        <v>425</v>
      </c>
      <c r="BL21" s="112"/>
      <c r="BM21" s="113"/>
      <c r="BN21" s="114"/>
      <c r="BO21" s="115"/>
      <c r="BP21" s="116"/>
      <c r="BQ21" s="109" t="s">
        <v>97</v>
      </c>
      <c r="BR21" s="110"/>
      <c r="BS21" s="111" t="s">
        <v>846</v>
      </c>
      <c r="BT21" s="111"/>
      <c r="BU21" s="111"/>
      <c r="BV21" s="111"/>
      <c r="BW21" s="111"/>
      <c r="BX21" s="111"/>
      <c r="BY21" s="111"/>
      <c r="BZ21" s="111"/>
      <c r="CA21" s="112">
        <v>390</v>
      </c>
      <c r="CB21" s="112"/>
      <c r="CC21" s="113"/>
      <c r="CD21" s="114"/>
      <c r="CE21" s="115"/>
      <c r="CF21" s="116"/>
      <c r="CG21" s="199" t="s">
        <v>98</v>
      </c>
      <c r="CH21" s="200"/>
      <c r="CI21" s="111" t="s">
        <v>888</v>
      </c>
      <c r="CJ21" s="111"/>
      <c r="CK21" s="111"/>
      <c r="CL21" s="111"/>
      <c r="CM21" s="111"/>
      <c r="CN21" s="111"/>
      <c r="CO21" s="111"/>
      <c r="CP21" s="111"/>
      <c r="CQ21" s="112">
        <v>385</v>
      </c>
      <c r="CR21" s="112"/>
      <c r="CS21" s="113"/>
      <c r="CT21" s="114"/>
      <c r="CU21" s="115"/>
      <c r="CV21" s="116"/>
    </row>
    <row r="22" spans="1:100" ht="14.25" customHeight="1" x14ac:dyDescent="0.2">
      <c r="A22" s="199" t="s">
        <v>99</v>
      </c>
      <c r="B22" s="200"/>
      <c r="C22" s="111" t="s">
        <v>673</v>
      </c>
      <c r="D22" s="111"/>
      <c r="E22" s="111"/>
      <c r="F22" s="111"/>
      <c r="G22" s="111"/>
      <c r="H22" s="111"/>
      <c r="I22" s="111"/>
      <c r="J22" s="111"/>
      <c r="K22" s="112">
        <v>440</v>
      </c>
      <c r="L22" s="112"/>
      <c r="M22" s="113"/>
      <c r="N22" s="114"/>
      <c r="O22" s="115"/>
      <c r="P22" s="116"/>
      <c r="Q22" s="203" t="s">
        <v>100</v>
      </c>
      <c r="R22" s="204"/>
      <c r="S22" s="204"/>
      <c r="T22" s="204"/>
      <c r="U22" s="204"/>
      <c r="V22" s="204"/>
      <c r="W22" s="204"/>
      <c r="X22" s="204"/>
      <c r="Y22" s="204"/>
      <c r="Z22" s="204"/>
      <c r="AA22" s="205">
        <f>SUM(AA14:AC21)</f>
        <v>4275</v>
      </c>
      <c r="AB22" s="205"/>
      <c r="AC22" s="206"/>
      <c r="AD22" s="207" t="str">
        <f>IF(AA68="●","●",IF(COUNTA(AD14:AD21)=0,"",SUMIF(AD14:AD21,"●",AA14:AA21)+SUM(AD14:AD21)))</f>
        <v/>
      </c>
      <c r="AE22" s="208"/>
      <c r="AF22" s="209"/>
      <c r="AG22" s="199" t="s">
        <v>101</v>
      </c>
      <c r="AH22" s="200"/>
      <c r="AI22" s="111" t="s">
        <v>753</v>
      </c>
      <c r="AJ22" s="111"/>
      <c r="AK22" s="111"/>
      <c r="AL22" s="111"/>
      <c r="AM22" s="111"/>
      <c r="AN22" s="111"/>
      <c r="AO22" s="111"/>
      <c r="AP22" s="111"/>
      <c r="AQ22" s="112">
        <v>500</v>
      </c>
      <c r="AR22" s="112"/>
      <c r="AS22" s="113"/>
      <c r="AT22" s="114"/>
      <c r="AU22" s="115"/>
      <c r="AV22" s="116"/>
      <c r="BA22" s="109" t="s">
        <v>102</v>
      </c>
      <c r="BB22" s="110"/>
      <c r="BC22" s="111" t="s">
        <v>801</v>
      </c>
      <c r="BD22" s="111"/>
      <c r="BE22" s="111"/>
      <c r="BF22" s="111"/>
      <c r="BG22" s="111"/>
      <c r="BH22" s="111"/>
      <c r="BI22" s="111"/>
      <c r="BJ22" s="111"/>
      <c r="BK22" s="112">
        <v>470</v>
      </c>
      <c r="BL22" s="112"/>
      <c r="BM22" s="113"/>
      <c r="BN22" s="114"/>
      <c r="BO22" s="115"/>
      <c r="BP22" s="116"/>
      <c r="BQ22" s="109" t="s">
        <v>103</v>
      </c>
      <c r="BR22" s="110"/>
      <c r="BS22" s="111" t="s">
        <v>847</v>
      </c>
      <c r="BT22" s="111"/>
      <c r="BU22" s="111"/>
      <c r="BV22" s="111"/>
      <c r="BW22" s="111"/>
      <c r="BX22" s="111"/>
      <c r="BY22" s="111"/>
      <c r="BZ22" s="111"/>
      <c r="CA22" s="112">
        <v>275</v>
      </c>
      <c r="CB22" s="112"/>
      <c r="CC22" s="113"/>
      <c r="CD22" s="114"/>
      <c r="CE22" s="115"/>
      <c r="CF22" s="116"/>
      <c r="CG22" s="199" t="s">
        <v>104</v>
      </c>
      <c r="CH22" s="200"/>
      <c r="CI22" s="111" t="s">
        <v>889</v>
      </c>
      <c r="CJ22" s="111"/>
      <c r="CK22" s="111"/>
      <c r="CL22" s="111"/>
      <c r="CM22" s="111"/>
      <c r="CN22" s="111"/>
      <c r="CO22" s="111"/>
      <c r="CP22" s="111"/>
      <c r="CQ22" s="112">
        <v>490</v>
      </c>
      <c r="CR22" s="112"/>
      <c r="CS22" s="113"/>
      <c r="CT22" s="114"/>
      <c r="CU22" s="115"/>
      <c r="CV22" s="116"/>
    </row>
    <row r="23" spans="1:100" ht="14.25" customHeight="1" x14ac:dyDescent="0.2">
      <c r="A23" s="109" t="s">
        <v>105</v>
      </c>
      <c r="B23" s="110"/>
      <c r="C23" s="111" t="s">
        <v>674</v>
      </c>
      <c r="D23" s="111"/>
      <c r="E23" s="111"/>
      <c r="F23" s="111"/>
      <c r="G23" s="111"/>
      <c r="H23" s="111"/>
      <c r="I23" s="111"/>
      <c r="J23" s="111"/>
      <c r="K23" s="112">
        <v>370</v>
      </c>
      <c r="L23" s="112"/>
      <c r="M23" s="113"/>
      <c r="N23" s="114"/>
      <c r="O23" s="115"/>
      <c r="P23" s="116"/>
      <c r="Q23" s="109" t="s">
        <v>106</v>
      </c>
      <c r="R23" s="110"/>
      <c r="S23" s="111" t="s">
        <v>728</v>
      </c>
      <c r="T23" s="111"/>
      <c r="U23" s="111"/>
      <c r="V23" s="111"/>
      <c r="W23" s="111"/>
      <c r="X23" s="111"/>
      <c r="Y23" s="111"/>
      <c r="Z23" s="111"/>
      <c r="AA23" s="112">
        <v>460</v>
      </c>
      <c r="AB23" s="112"/>
      <c r="AC23" s="113"/>
      <c r="AD23" s="114"/>
      <c r="AE23" s="115"/>
      <c r="AF23" s="116"/>
      <c r="AG23" s="199" t="s">
        <v>107</v>
      </c>
      <c r="AH23" s="200"/>
      <c r="AI23" s="111" t="s">
        <v>754</v>
      </c>
      <c r="AJ23" s="111"/>
      <c r="AK23" s="111"/>
      <c r="AL23" s="111"/>
      <c r="AM23" s="111"/>
      <c r="AN23" s="111"/>
      <c r="AO23" s="111"/>
      <c r="AP23" s="111"/>
      <c r="AQ23" s="112">
        <v>410</v>
      </c>
      <c r="AR23" s="112"/>
      <c r="AS23" s="113"/>
      <c r="AT23" s="114"/>
      <c r="AU23" s="115"/>
      <c r="AV23" s="116"/>
      <c r="BA23" s="109" t="s">
        <v>108</v>
      </c>
      <c r="BB23" s="110"/>
      <c r="BC23" s="111" t="s">
        <v>802</v>
      </c>
      <c r="BD23" s="111"/>
      <c r="BE23" s="111"/>
      <c r="BF23" s="111"/>
      <c r="BG23" s="111"/>
      <c r="BH23" s="111"/>
      <c r="BI23" s="111"/>
      <c r="BJ23" s="111"/>
      <c r="BK23" s="112">
        <v>780</v>
      </c>
      <c r="BL23" s="112"/>
      <c r="BM23" s="113"/>
      <c r="BN23" s="114"/>
      <c r="BO23" s="115"/>
      <c r="BP23" s="116"/>
      <c r="BQ23" s="109" t="s">
        <v>109</v>
      </c>
      <c r="BR23" s="110"/>
      <c r="BS23" s="111" t="s">
        <v>848</v>
      </c>
      <c r="BT23" s="111"/>
      <c r="BU23" s="111"/>
      <c r="BV23" s="111"/>
      <c r="BW23" s="111"/>
      <c r="BX23" s="111"/>
      <c r="BY23" s="111"/>
      <c r="BZ23" s="111"/>
      <c r="CA23" s="112">
        <v>430</v>
      </c>
      <c r="CB23" s="112"/>
      <c r="CC23" s="113"/>
      <c r="CD23" s="114"/>
      <c r="CE23" s="115"/>
      <c r="CF23" s="116"/>
      <c r="CG23" s="199" t="s">
        <v>110</v>
      </c>
      <c r="CH23" s="200"/>
      <c r="CI23" s="111" t="s">
        <v>890</v>
      </c>
      <c r="CJ23" s="111"/>
      <c r="CK23" s="111"/>
      <c r="CL23" s="111"/>
      <c r="CM23" s="111"/>
      <c r="CN23" s="111"/>
      <c r="CO23" s="111"/>
      <c r="CP23" s="111"/>
      <c r="CQ23" s="112">
        <v>470</v>
      </c>
      <c r="CR23" s="112"/>
      <c r="CS23" s="113"/>
      <c r="CT23" s="114"/>
      <c r="CU23" s="115"/>
      <c r="CV23" s="116"/>
    </row>
    <row r="24" spans="1:100" ht="14.25" customHeight="1" x14ac:dyDescent="0.2">
      <c r="A24" s="199" t="s">
        <v>111</v>
      </c>
      <c r="B24" s="200"/>
      <c r="C24" s="111" t="s">
        <v>675</v>
      </c>
      <c r="D24" s="111"/>
      <c r="E24" s="111"/>
      <c r="F24" s="111"/>
      <c r="G24" s="111"/>
      <c r="H24" s="111"/>
      <c r="I24" s="111"/>
      <c r="J24" s="111"/>
      <c r="K24" s="112">
        <v>370</v>
      </c>
      <c r="L24" s="112"/>
      <c r="M24" s="113"/>
      <c r="N24" s="114"/>
      <c r="O24" s="115"/>
      <c r="P24" s="116"/>
      <c r="Q24" s="109" t="s">
        <v>112</v>
      </c>
      <c r="R24" s="110"/>
      <c r="S24" s="111" t="s">
        <v>729</v>
      </c>
      <c r="T24" s="111"/>
      <c r="U24" s="111"/>
      <c r="V24" s="111"/>
      <c r="W24" s="111"/>
      <c r="X24" s="111"/>
      <c r="Y24" s="111"/>
      <c r="Z24" s="111"/>
      <c r="AA24" s="112">
        <v>400</v>
      </c>
      <c r="AB24" s="112"/>
      <c r="AC24" s="113"/>
      <c r="AD24" s="114"/>
      <c r="AE24" s="115"/>
      <c r="AF24" s="116"/>
      <c r="AG24" s="199" t="s">
        <v>113</v>
      </c>
      <c r="AH24" s="200"/>
      <c r="AI24" s="111" t="s">
        <v>755</v>
      </c>
      <c r="AJ24" s="111"/>
      <c r="AK24" s="111"/>
      <c r="AL24" s="111"/>
      <c r="AM24" s="111"/>
      <c r="AN24" s="111"/>
      <c r="AO24" s="111"/>
      <c r="AP24" s="111"/>
      <c r="AQ24" s="112">
        <v>390</v>
      </c>
      <c r="AR24" s="112"/>
      <c r="AS24" s="113"/>
      <c r="AT24" s="114"/>
      <c r="AU24" s="115"/>
      <c r="AV24" s="116"/>
      <c r="BA24" s="109" t="s">
        <v>114</v>
      </c>
      <c r="BB24" s="110"/>
      <c r="BC24" s="111" t="s">
        <v>803</v>
      </c>
      <c r="BD24" s="111"/>
      <c r="BE24" s="111"/>
      <c r="BF24" s="111"/>
      <c r="BG24" s="111"/>
      <c r="BH24" s="111"/>
      <c r="BI24" s="111"/>
      <c r="BJ24" s="111"/>
      <c r="BK24" s="112">
        <v>460</v>
      </c>
      <c r="BL24" s="112"/>
      <c r="BM24" s="113"/>
      <c r="BN24" s="114"/>
      <c r="BO24" s="115"/>
      <c r="BP24" s="116"/>
      <c r="BQ24" s="109" t="s">
        <v>115</v>
      </c>
      <c r="BR24" s="110"/>
      <c r="BS24" s="111" t="s">
        <v>849</v>
      </c>
      <c r="BT24" s="111"/>
      <c r="BU24" s="111"/>
      <c r="BV24" s="111"/>
      <c r="BW24" s="111"/>
      <c r="BX24" s="111"/>
      <c r="BY24" s="111"/>
      <c r="BZ24" s="111"/>
      <c r="CA24" s="112">
        <v>325</v>
      </c>
      <c r="CB24" s="112"/>
      <c r="CC24" s="113"/>
      <c r="CD24" s="114"/>
      <c r="CE24" s="115"/>
      <c r="CF24" s="116"/>
      <c r="CG24" s="199" t="s">
        <v>116</v>
      </c>
      <c r="CH24" s="200"/>
      <c r="CI24" s="111" t="s">
        <v>891</v>
      </c>
      <c r="CJ24" s="111"/>
      <c r="CK24" s="111"/>
      <c r="CL24" s="111"/>
      <c r="CM24" s="111"/>
      <c r="CN24" s="111"/>
      <c r="CO24" s="111"/>
      <c r="CP24" s="111"/>
      <c r="CQ24" s="112">
        <v>610</v>
      </c>
      <c r="CR24" s="112"/>
      <c r="CS24" s="113"/>
      <c r="CT24" s="114"/>
      <c r="CU24" s="115"/>
      <c r="CV24" s="116"/>
    </row>
    <row r="25" spans="1:100" ht="14.25" customHeight="1" x14ac:dyDescent="0.2">
      <c r="A25" s="109" t="s">
        <v>117</v>
      </c>
      <c r="B25" s="110"/>
      <c r="C25" s="111" t="s">
        <v>676</v>
      </c>
      <c r="D25" s="111"/>
      <c r="E25" s="111"/>
      <c r="F25" s="111"/>
      <c r="G25" s="111"/>
      <c r="H25" s="111"/>
      <c r="I25" s="111"/>
      <c r="J25" s="111"/>
      <c r="K25" s="112">
        <v>325</v>
      </c>
      <c r="L25" s="112"/>
      <c r="M25" s="113"/>
      <c r="N25" s="114"/>
      <c r="O25" s="115"/>
      <c r="P25" s="116"/>
      <c r="Q25" s="109" t="s">
        <v>118</v>
      </c>
      <c r="R25" s="110"/>
      <c r="S25" s="111" t="s">
        <v>730</v>
      </c>
      <c r="T25" s="111"/>
      <c r="U25" s="111"/>
      <c r="V25" s="111"/>
      <c r="W25" s="111"/>
      <c r="X25" s="111"/>
      <c r="Y25" s="111"/>
      <c r="Z25" s="111"/>
      <c r="AA25" s="112">
        <v>505</v>
      </c>
      <c r="AB25" s="112"/>
      <c r="AC25" s="113"/>
      <c r="AD25" s="114"/>
      <c r="AE25" s="115"/>
      <c r="AF25" s="116"/>
      <c r="AG25" s="199" t="s">
        <v>119</v>
      </c>
      <c r="AH25" s="200"/>
      <c r="AI25" s="111" t="s">
        <v>756</v>
      </c>
      <c r="AJ25" s="111"/>
      <c r="AK25" s="111"/>
      <c r="AL25" s="111"/>
      <c r="AM25" s="111"/>
      <c r="AN25" s="111"/>
      <c r="AO25" s="111"/>
      <c r="AP25" s="111"/>
      <c r="AQ25" s="112">
        <v>435</v>
      </c>
      <c r="AR25" s="112"/>
      <c r="AS25" s="113"/>
      <c r="AT25" s="114"/>
      <c r="AU25" s="115"/>
      <c r="AV25" s="116"/>
      <c r="BA25" s="109" t="s">
        <v>120</v>
      </c>
      <c r="BB25" s="110"/>
      <c r="BC25" s="111" t="s">
        <v>804</v>
      </c>
      <c r="BD25" s="111"/>
      <c r="BE25" s="111"/>
      <c r="BF25" s="111"/>
      <c r="BG25" s="111"/>
      <c r="BH25" s="111"/>
      <c r="BI25" s="111"/>
      <c r="BJ25" s="111"/>
      <c r="BK25" s="112">
        <v>245</v>
      </c>
      <c r="BL25" s="112"/>
      <c r="BM25" s="113"/>
      <c r="BN25" s="114"/>
      <c r="BO25" s="115"/>
      <c r="BP25" s="116"/>
      <c r="BQ25" s="109" t="s">
        <v>121</v>
      </c>
      <c r="BR25" s="110"/>
      <c r="BS25" s="111" t="s">
        <v>850</v>
      </c>
      <c r="BT25" s="111"/>
      <c r="BU25" s="111"/>
      <c r="BV25" s="111"/>
      <c r="BW25" s="111"/>
      <c r="BX25" s="111"/>
      <c r="BY25" s="111"/>
      <c r="BZ25" s="111"/>
      <c r="CA25" s="112">
        <v>480</v>
      </c>
      <c r="CB25" s="112"/>
      <c r="CC25" s="113"/>
      <c r="CD25" s="114"/>
      <c r="CE25" s="115"/>
      <c r="CF25" s="116"/>
      <c r="CG25" s="199" t="s">
        <v>122</v>
      </c>
      <c r="CH25" s="200"/>
      <c r="CI25" s="111" t="s">
        <v>892</v>
      </c>
      <c r="CJ25" s="111"/>
      <c r="CK25" s="111"/>
      <c r="CL25" s="111"/>
      <c r="CM25" s="111"/>
      <c r="CN25" s="111"/>
      <c r="CO25" s="111"/>
      <c r="CP25" s="111"/>
      <c r="CQ25" s="112">
        <v>660</v>
      </c>
      <c r="CR25" s="112"/>
      <c r="CS25" s="113"/>
      <c r="CT25" s="114"/>
      <c r="CU25" s="115"/>
      <c r="CV25" s="116"/>
    </row>
    <row r="26" spans="1:100" ht="14.25" customHeight="1" x14ac:dyDescent="0.2">
      <c r="A26" s="109" t="s">
        <v>123</v>
      </c>
      <c r="B26" s="110"/>
      <c r="C26" s="111" t="s">
        <v>677</v>
      </c>
      <c r="D26" s="111"/>
      <c r="E26" s="111"/>
      <c r="F26" s="111"/>
      <c r="G26" s="111"/>
      <c r="H26" s="111"/>
      <c r="I26" s="111"/>
      <c r="J26" s="111"/>
      <c r="K26" s="112">
        <v>555</v>
      </c>
      <c r="L26" s="112"/>
      <c r="M26" s="113"/>
      <c r="N26" s="114"/>
      <c r="O26" s="115"/>
      <c r="P26" s="116"/>
      <c r="Q26" s="109" t="s">
        <v>124</v>
      </c>
      <c r="R26" s="110"/>
      <c r="S26" s="111" t="s">
        <v>731</v>
      </c>
      <c r="T26" s="111"/>
      <c r="U26" s="111"/>
      <c r="V26" s="111"/>
      <c r="W26" s="111"/>
      <c r="X26" s="111"/>
      <c r="Y26" s="111"/>
      <c r="Z26" s="111"/>
      <c r="AA26" s="112">
        <v>380</v>
      </c>
      <c r="AB26" s="112"/>
      <c r="AC26" s="113"/>
      <c r="AD26" s="114"/>
      <c r="AE26" s="115"/>
      <c r="AF26" s="116"/>
      <c r="AG26" s="203" t="s">
        <v>125</v>
      </c>
      <c r="AH26" s="204"/>
      <c r="AI26" s="204"/>
      <c r="AJ26" s="204"/>
      <c r="AK26" s="204"/>
      <c r="AL26" s="204"/>
      <c r="AM26" s="204"/>
      <c r="AN26" s="204"/>
      <c r="AO26" s="204"/>
      <c r="AP26" s="204"/>
      <c r="AQ26" s="205">
        <f>SUM(AQ14:AS25)</f>
        <v>6405</v>
      </c>
      <c r="AR26" s="205"/>
      <c r="AS26" s="206"/>
      <c r="AT26" s="207" t="str">
        <f>IF(AA68="●","●",IF(COUNTA(AT14:AT25)=0,"",SUMIF(AT14:AT25,"●",AQ14:AQ25)+SUM(AT14:AT25)))</f>
        <v/>
      </c>
      <c r="AU26" s="208"/>
      <c r="AV26" s="209"/>
      <c r="BA26" s="109" t="s">
        <v>126</v>
      </c>
      <c r="BB26" s="110"/>
      <c r="BC26" s="111" t="s">
        <v>805</v>
      </c>
      <c r="BD26" s="111"/>
      <c r="BE26" s="111"/>
      <c r="BF26" s="111"/>
      <c r="BG26" s="111"/>
      <c r="BH26" s="111"/>
      <c r="BI26" s="111"/>
      <c r="BJ26" s="111"/>
      <c r="BK26" s="112">
        <v>540</v>
      </c>
      <c r="BL26" s="112"/>
      <c r="BM26" s="113"/>
      <c r="BN26" s="114"/>
      <c r="BO26" s="115"/>
      <c r="BP26" s="116"/>
      <c r="BQ26" s="109" t="s">
        <v>127</v>
      </c>
      <c r="BR26" s="110"/>
      <c r="BS26" s="111" t="s">
        <v>851</v>
      </c>
      <c r="BT26" s="111"/>
      <c r="BU26" s="111"/>
      <c r="BV26" s="111"/>
      <c r="BW26" s="111"/>
      <c r="BX26" s="111"/>
      <c r="BY26" s="111"/>
      <c r="BZ26" s="111"/>
      <c r="CA26" s="112">
        <v>520</v>
      </c>
      <c r="CB26" s="112"/>
      <c r="CC26" s="113"/>
      <c r="CD26" s="114"/>
      <c r="CE26" s="115"/>
      <c r="CF26" s="116"/>
      <c r="CG26" s="199" t="s">
        <v>128</v>
      </c>
      <c r="CH26" s="200"/>
      <c r="CI26" s="111" t="s">
        <v>893</v>
      </c>
      <c r="CJ26" s="111"/>
      <c r="CK26" s="111"/>
      <c r="CL26" s="111"/>
      <c r="CM26" s="111"/>
      <c r="CN26" s="111"/>
      <c r="CO26" s="111"/>
      <c r="CP26" s="111"/>
      <c r="CQ26" s="112">
        <v>475</v>
      </c>
      <c r="CR26" s="112"/>
      <c r="CS26" s="113"/>
      <c r="CT26" s="114"/>
      <c r="CU26" s="115"/>
      <c r="CV26" s="116"/>
    </row>
    <row r="27" spans="1:100" ht="14.25" customHeight="1" x14ac:dyDescent="0.2">
      <c r="A27" s="109" t="s">
        <v>129</v>
      </c>
      <c r="B27" s="110"/>
      <c r="C27" s="111" t="s">
        <v>678</v>
      </c>
      <c r="D27" s="111"/>
      <c r="E27" s="111"/>
      <c r="F27" s="111"/>
      <c r="G27" s="111"/>
      <c r="H27" s="111"/>
      <c r="I27" s="111"/>
      <c r="J27" s="111"/>
      <c r="K27" s="112">
        <v>445</v>
      </c>
      <c r="L27" s="112"/>
      <c r="M27" s="113"/>
      <c r="N27" s="114"/>
      <c r="O27" s="115"/>
      <c r="P27" s="116"/>
      <c r="Q27" s="109" t="s">
        <v>130</v>
      </c>
      <c r="R27" s="110"/>
      <c r="S27" s="111" t="s">
        <v>732</v>
      </c>
      <c r="T27" s="111"/>
      <c r="U27" s="111"/>
      <c r="V27" s="111"/>
      <c r="W27" s="111"/>
      <c r="X27" s="111"/>
      <c r="Y27" s="111"/>
      <c r="Z27" s="111"/>
      <c r="AA27" s="112">
        <v>440</v>
      </c>
      <c r="AB27" s="112"/>
      <c r="AC27" s="113"/>
      <c r="AD27" s="114"/>
      <c r="AE27" s="115"/>
      <c r="AF27" s="116"/>
      <c r="AG27" s="199" t="s">
        <v>131</v>
      </c>
      <c r="AH27" s="200"/>
      <c r="AI27" s="111" t="s">
        <v>757</v>
      </c>
      <c r="AJ27" s="111"/>
      <c r="AK27" s="111"/>
      <c r="AL27" s="111"/>
      <c r="AM27" s="111"/>
      <c r="AN27" s="111"/>
      <c r="AO27" s="111"/>
      <c r="AP27" s="111"/>
      <c r="AQ27" s="112">
        <v>330</v>
      </c>
      <c r="AR27" s="112"/>
      <c r="AS27" s="113"/>
      <c r="AT27" s="114"/>
      <c r="AU27" s="115"/>
      <c r="AV27" s="116"/>
      <c r="BA27" s="109" t="s">
        <v>132</v>
      </c>
      <c r="BB27" s="110"/>
      <c r="BC27" s="111" t="s">
        <v>806</v>
      </c>
      <c r="BD27" s="111"/>
      <c r="BE27" s="111"/>
      <c r="BF27" s="111"/>
      <c r="BG27" s="111"/>
      <c r="BH27" s="111"/>
      <c r="BI27" s="111"/>
      <c r="BJ27" s="111"/>
      <c r="BK27" s="112">
        <v>470</v>
      </c>
      <c r="BL27" s="112"/>
      <c r="BM27" s="113"/>
      <c r="BN27" s="114"/>
      <c r="BO27" s="115"/>
      <c r="BP27" s="116"/>
      <c r="BQ27" s="109" t="s">
        <v>133</v>
      </c>
      <c r="BR27" s="110"/>
      <c r="BS27" s="111" t="s">
        <v>852</v>
      </c>
      <c r="BT27" s="111"/>
      <c r="BU27" s="111"/>
      <c r="BV27" s="111"/>
      <c r="BW27" s="111"/>
      <c r="BX27" s="111"/>
      <c r="BY27" s="111"/>
      <c r="BZ27" s="111"/>
      <c r="CA27" s="112">
        <v>670</v>
      </c>
      <c r="CB27" s="112"/>
      <c r="CC27" s="113"/>
      <c r="CD27" s="114"/>
      <c r="CE27" s="115"/>
      <c r="CF27" s="116"/>
      <c r="CG27" s="203" t="s">
        <v>134</v>
      </c>
      <c r="CH27" s="204"/>
      <c r="CI27" s="204"/>
      <c r="CJ27" s="204"/>
      <c r="CK27" s="204"/>
      <c r="CL27" s="204"/>
      <c r="CM27" s="204"/>
      <c r="CN27" s="204"/>
      <c r="CO27" s="204"/>
      <c r="CP27" s="204"/>
      <c r="CQ27" s="205">
        <f>SUM(CQ14:CS26)</f>
        <v>6425</v>
      </c>
      <c r="CR27" s="205"/>
      <c r="CS27" s="206"/>
      <c r="CT27" s="207" t="str">
        <f>IF(CQ56="●","●",IF(COUNTA(CT14:CT26)=0,"",SUMIF(CT14:CT26,"●",CQ14:CQ26)+SUM(CT14:CT26)))</f>
        <v/>
      </c>
      <c r="CU27" s="208"/>
      <c r="CV27" s="209"/>
    </row>
    <row r="28" spans="1:100" ht="14.25" customHeight="1" x14ac:dyDescent="0.2">
      <c r="A28" s="237" t="s">
        <v>135</v>
      </c>
      <c r="B28" s="110"/>
      <c r="C28" s="111" t="s">
        <v>679</v>
      </c>
      <c r="D28" s="111"/>
      <c r="E28" s="111"/>
      <c r="F28" s="111"/>
      <c r="G28" s="111"/>
      <c r="H28" s="111"/>
      <c r="I28" s="111"/>
      <c r="J28" s="111"/>
      <c r="K28" s="112">
        <v>385</v>
      </c>
      <c r="L28" s="112"/>
      <c r="M28" s="113"/>
      <c r="N28" s="114"/>
      <c r="O28" s="115"/>
      <c r="P28" s="116"/>
      <c r="Q28" s="199" t="s">
        <v>136</v>
      </c>
      <c r="R28" s="200"/>
      <c r="S28" s="111" t="s">
        <v>733</v>
      </c>
      <c r="T28" s="111"/>
      <c r="U28" s="111"/>
      <c r="V28" s="111"/>
      <c r="W28" s="111"/>
      <c r="X28" s="111"/>
      <c r="Y28" s="111"/>
      <c r="Z28" s="111"/>
      <c r="AA28" s="112">
        <v>290</v>
      </c>
      <c r="AB28" s="112"/>
      <c r="AC28" s="113"/>
      <c r="AD28" s="114"/>
      <c r="AE28" s="115"/>
      <c r="AF28" s="116"/>
      <c r="AG28" s="199" t="s">
        <v>137</v>
      </c>
      <c r="AH28" s="200"/>
      <c r="AI28" s="111" t="s">
        <v>758</v>
      </c>
      <c r="AJ28" s="111"/>
      <c r="AK28" s="111"/>
      <c r="AL28" s="111"/>
      <c r="AM28" s="111"/>
      <c r="AN28" s="111"/>
      <c r="AO28" s="111"/>
      <c r="AP28" s="111"/>
      <c r="AQ28" s="112">
        <v>440</v>
      </c>
      <c r="AR28" s="112"/>
      <c r="AS28" s="113"/>
      <c r="AT28" s="114"/>
      <c r="AU28" s="115"/>
      <c r="AV28" s="116"/>
      <c r="BA28" s="109" t="s">
        <v>138</v>
      </c>
      <c r="BB28" s="110"/>
      <c r="BC28" s="111" t="s">
        <v>807</v>
      </c>
      <c r="BD28" s="111"/>
      <c r="BE28" s="111"/>
      <c r="BF28" s="111"/>
      <c r="BG28" s="111"/>
      <c r="BH28" s="111"/>
      <c r="BI28" s="111"/>
      <c r="BJ28" s="111"/>
      <c r="BK28" s="112">
        <v>390</v>
      </c>
      <c r="BL28" s="112"/>
      <c r="BM28" s="113"/>
      <c r="BN28" s="114"/>
      <c r="BO28" s="115"/>
      <c r="BP28" s="116"/>
      <c r="BQ28" s="109" t="s">
        <v>139</v>
      </c>
      <c r="BR28" s="110"/>
      <c r="BS28" s="111" t="s">
        <v>853</v>
      </c>
      <c r="BT28" s="111"/>
      <c r="BU28" s="111"/>
      <c r="BV28" s="111"/>
      <c r="BW28" s="111"/>
      <c r="BX28" s="111"/>
      <c r="BY28" s="111"/>
      <c r="BZ28" s="111"/>
      <c r="CA28" s="112">
        <v>540</v>
      </c>
      <c r="CB28" s="112"/>
      <c r="CC28" s="113"/>
      <c r="CD28" s="114"/>
      <c r="CE28" s="115"/>
      <c r="CF28" s="116"/>
      <c r="CG28" s="199" t="s">
        <v>140</v>
      </c>
      <c r="CH28" s="200"/>
      <c r="CI28" s="111" t="s">
        <v>894</v>
      </c>
      <c r="CJ28" s="111"/>
      <c r="CK28" s="111"/>
      <c r="CL28" s="111"/>
      <c r="CM28" s="111"/>
      <c r="CN28" s="111"/>
      <c r="CO28" s="111"/>
      <c r="CP28" s="111"/>
      <c r="CQ28" s="112">
        <v>495</v>
      </c>
      <c r="CR28" s="112"/>
      <c r="CS28" s="113"/>
      <c r="CT28" s="114"/>
      <c r="CU28" s="115"/>
      <c r="CV28" s="116"/>
    </row>
    <row r="29" spans="1:100" ht="14.25" customHeight="1" x14ac:dyDescent="0.2">
      <c r="A29" s="109" t="s">
        <v>141</v>
      </c>
      <c r="B29" s="110"/>
      <c r="C29" s="111" t="s">
        <v>680</v>
      </c>
      <c r="D29" s="111"/>
      <c r="E29" s="111"/>
      <c r="F29" s="111"/>
      <c r="G29" s="111"/>
      <c r="H29" s="111"/>
      <c r="I29" s="111"/>
      <c r="J29" s="111"/>
      <c r="K29" s="112">
        <v>570</v>
      </c>
      <c r="L29" s="112"/>
      <c r="M29" s="113"/>
      <c r="N29" s="114"/>
      <c r="O29" s="115"/>
      <c r="P29" s="116"/>
      <c r="Q29" s="199" t="s">
        <v>142</v>
      </c>
      <c r="R29" s="200"/>
      <c r="S29" s="111" t="s">
        <v>734</v>
      </c>
      <c r="T29" s="111"/>
      <c r="U29" s="111"/>
      <c r="V29" s="111"/>
      <c r="W29" s="111"/>
      <c r="X29" s="111"/>
      <c r="Y29" s="111"/>
      <c r="Z29" s="111"/>
      <c r="AA29" s="112">
        <v>330</v>
      </c>
      <c r="AB29" s="112"/>
      <c r="AC29" s="113"/>
      <c r="AD29" s="114"/>
      <c r="AE29" s="115"/>
      <c r="AF29" s="116"/>
      <c r="AG29" s="227" t="s">
        <v>143</v>
      </c>
      <c r="AH29" s="200"/>
      <c r="AI29" s="111" t="s">
        <v>759</v>
      </c>
      <c r="AJ29" s="111"/>
      <c r="AK29" s="111"/>
      <c r="AL29" s="111"/>
      <c r="AM29" s="111"/>
      <c r="AN29" s="111"/>
      <c r="AO29" s="111"/>
      <c r="AP29" s="111"/>
      <c r="AQ29" s="112">
        <v>330</v>
      </c>
      <c r="AR29" s="112"/>
      <c r="AS29" s="113"/>
      <c r="AT29" s="114"/>
      <c r="AU29" s="115"/>
      <c r="AV29" s="116"/>
      <c r="BA29" s="109" t="s">
        <v>144</v>
      </c>
      <c r="BB29" s="110"/>
      <c r="BC29" s="111" t="s">
        <v>808</v>
      </c>
      <c r="BD29" s="111"/>
      <c r="BE29" s="111"/>
      <c r="BF29" s="111"/>
      <c r="BG29" s="111"/>
      <c r="BH29" s="111"/>
      <c r="BI29" s="111"/>
      <c r="BJ29" s="111"/>
      <c r="BK29" s="112">
        <v>400</v>
      </c>
      <c r="BL29" s="112"/>
      <c r="BM29" s="113"/>
      <c r="BN29" s="114"/>
      <c r="BO29" s="115"/>
      <c r="BP29" s="116"/>
      <c r="BQ29" s="109" t="s">
        <v>145</v>
      </c>
      <c r="BR29" s="110"/>
      <c r="BS29" s="111" t="s">
        <v>854</v>
      </c>
      <c r="BT29" s="111"/>
      <c r="BU29" s="111"/>
      <c r="BV29" s="111"/>
      <c r="BW29" s="111"/>
      <c r="BX29" s="111"/>
      <c r="BY29" s="111"/>
      <c r="BZ29" s="111"/>
      <c r="CA29" s="112">
        <v>600</v>
      </c>
      <c r="CB29" s="112"/>
      <c r="CC29" s="113"/>
      <c r="CD29" s="114"/>
      <c r="CE29" s="115"/>
      <c r="CF29" s="116"/>
      <c r="CG29" s="199" t="s">
        <v>146</v>
      </c>
      <c r="CH29" s="200"/>
      <c r="CI29" s="111" t="s">
        <v>895</v>
      </c>
      <c r="CJ29" s="111"/>
      <c r="CK29" s="111"/>
      <c r="CL29" s="111"/>
      <c r="CM29" s="111"/>
      <c r="CN29" s="111"/>
      <c r="CO29" s="111"/>
      <c r="CP29" s="111"/>
      <c r="CQ29" s="112">
        <v>580</v>
      </c>
      <c r="CR29" s="112"/>
      <c r="CS29" s="113"/>
      <c r="CT29" s="114"/>
      <c r="CU29" s="115"/>
      <c r="CV29" s="116"/>
    </row>
    <row r="30" spans="1:100" ht="14.25" customHeight="1" x14ac:dyDescent="0.2">
      <c r="A30" s="109" t="s">
        <v>147</v>
      </c>
      <c r="B30" s="110"/>
      <c r="C30" s="111" t="s">
        <v>681</v>
      </c>
      <c r="D30" s="111"/>
      <c r="E30" s="111"/>
      <c r="F30" s="111"/>
      <c r="G30" s="111"/>
      <c r="H30" s="111"/>
      <c r="I30" s="111"/>
      <c r="J30" s="111"/>
      <c r="K30" s="112">
        <v>335</v>
      </c>
      <c r="L30" s="112"/>
      <c r="M30" s="113"/>
      <c r="N30" s="114"/>
      <c r="O30" s="115"/>
      <c r="P30" s="116"/>
      <c r="Q30" s="203" t="s">
        <v>148</v>
      </c>
      <c r="R30" s="204"/>
      <c r="S30" s="204"/>
      <c r="T30" s="204"/>
      <c r="U30" s="204"/>
      <c r="V30" s="204"/>
      <c r="W30" s="204"/>
      <c r="X30" s="204"/>
      <c r="Y30" s="204"/>
      <c r="Z30" s="204"/>
      <c r="AA30" s="205">
        <f>SUM(AA23:AC29)</f>
        <v>2805</v>
      </c>
      <c r="AB30" s="205"/>
      <c r="AC30" s="206"/>
      <c r="AD30" s="207" t="str">
        <f>IF(AA68="●","●",IF(COUNTA(AD23:AD29)=0,"",SUMIF(AD23:AD29,"●",AA23:AA29)+SUM(AD23:AD29)))</f>
        <v/>
      </c>
      <c r="AE30" s="208"/>
      <c r="AF30" s="209"/>
      <c r="AG30" s="227" t="s">
        <v>149</v>
      </c>
      <c r="AH30" s="200"/>
      <c r="AI30" s="111" t="s">
        <v>760</v>
      </c>
      <c r="AJ30" s="111"/>
      <c r="AK30" s="111"/>
      <c r="AL30" s="111"/>
      <c r="AM30" s="111"/>
      <c r="AN30" s="111"/>
      <c r="AO30" s="111"/>
      <c r="AP30" s="111"/>
      <c r="AQ30" s="112">
        <v>435</v>
      </c>
      <c r="AR30" s="112"/>
      <c r="AS30" s="113"/>
      <c r="AT30" s="114"/>
      <c r="AU30" s="115"/>
      <c r="AV30" s="116"/>
      <c r="BA30" s="203" t="s">
        <v>150</v>
      </c>
      <c r="BB30" s="204"/>
      <c r="BC30" s="204"/>
      <c r="BD30" s="204"/>
      <c r="BE30" s="204"/>
      <c r="BF30" s="204"/>
      <c r="BG30" s="204"/>
      <c r="BH30" s="204"/>
      <c r="BI30" s="204"/>
      <c r="BJ30" s="204"/>
      <c r="BK30" s="205">
        <f>SUM(BK14:BM29)</f>
        <v>7160</v>
      </c>
      <c r="BL30" s="205"/>
      <c r="BM30" s="206"/>
      <c r="BN30" s="207" t="str">
        <f>IF(CQ56="●","●",IF(COUNTA(BN14:BN29)=0,"",SUMIF(BN14:BN29,"●",BK14:BK29)+SUM(BN14:BN29)))</f>
        <v/>
      </c>
      <c r="BO30" s="208"/>
      <c r="BP30" s="209"/>
      <c r="BQ30" s="109" t="s">
        <v>151</v>
      </c>
      <c r="BR30" s="110"/>
      <c r="BS30" s="111" t="s">
        <v>855</v>
      </c>
      <c r="BT30" s="111"/>
      <c r="BU30" s="111"/>
      <c r="BV30" s="111"/>
      <c r="BW30" s="111"/>
      <c r="BX30" s="111"/>
      <c r="BY30" s="111"/>
      <c r="BZ30" s="111"/>
      <c r="CA30" s="112">
        <v>610</v>
      </c>
      <c r="CB30" s="112"/>
      <c r="CC30" s="113"/>
      <c r="CD30" s="114"/>
      <c r="CE30" s="115"/>
      <c r="CF30" s="116"/>
      <c r="CG30" s="199" t="s">
        <v>152</v>
      </c>
      <c r="CH30" s="200"/>
      <c r="CI30" s="111" t="s">
        <v>896</v>
      </c>
      <c r="CJ30" s="111"/>
      <c r="CK30" s="111"/>
      <c r="CL30" s="111"/>
      <c r="CM30" s="111"/>
      <c r="CN30" s="111"/>
      <c r="CO30" s="111"/>
      <c r="CP30" s="111"/>
      <c r="CQ30" s="112">
        <v>345</v>
      </c>
      <c r="CR30" s="112"/>
      <c r="CS30" s="113"/>
      <c r="CT30" s="114"/>
      <c r="CU30" s="115"/>
      <c r="CV30" s="116"/>
    </row>
    <row r="31" spans="1:100" ht="14.25" customHeight="1" x14ac:dyDescent="0.2">
      <c r="A31" s="199" t="s">
        <v>153</v>
      </c>
      <c r="B31" s="200"/>
      <c r="C31" s="111" t="s">
        <v>682</v>
      </c>
      <c r="D31" s="111"/>
      <c r="E31" s="111"/>
      <c r="F31" s="111"/>
      <c r="G31" s="111"/>
      <c r="H31" s="111"/>
      <c r="I31" s="111"/>
      <c r="J31" s="111"/>
      <c r="K31" s="112">
        <v>365</v>
      </c>
      <c r="L31" s="112"/>
      <c r="M31" s="113"/>
      <c r="N31" s="114"/>
      <c r="O31" s="115"/>
      <c r="P31" s="116"/>
      <c r="Q31" s="109" t="s">
        <v>154</v>
      </c>
      <c r="R31" s="110"/>
      <c r="S31" s="111" t="s">
        <v>735</v>
      </c>
      <c r="T31" s="111"/>
      <c r="U31" s="111"/>
      <c r="V31" s="111"/>
      <c r="W31" s="111"/>
      <c r="X31" s="111"/>
      <c r="Y31" s="111"/>
      <c r="Z31" s="111"/>
      <c r="AA31" s="112">
        <v>690</v>
      </c>
      <c r="AB31" s="112"/>
      <c r="AC31" s="113"/>
      <c r="AD31" s="114"/>
      <c r="AE31" s="115"/>
      <c r="AF31" s="116"/>
      <c r="AG31" s="203" t="s">
        <v>155</v>
      </c>
      <c r="AH31" s="204"/>
      <c r="AI31" s="204"/>
      <c r="AJ31" s="204"/>
      <c r="AK31" s="204"/>
      <c r="AL31" s="204"/>
      <c r="AM31" s="204"/>
      <c r="AN31" s="204"/>
      <c r="AO31" s="204"/>
      <c r="AP31" s="204"/>
      <c r="AQ31" s="205">
        <f>SUM(AQ27:AS30)</f>
        <v>1535</v>
      </c>
      <c r="AR31" s="205"/>
      <c r="AS31" s="206"/>
      <c r="AT31" s="207" t="str">
        <f>IF(AA68="●","●",IF(COUNTA(AT27:AT30)=0,"",SUMIF(AT27:AT30,"●",AQ27:AQ30)+SUM(AT27:AT30)))</f>
        <v/>
      </c>
      <c r="AU31" s="208"/>
      <c r="AV31" s="209"/>
      <c r="BA31" s="109" t="s">
        <v>156</v>
      </c>
      <c r="BB31" s="110"/>
      <c r="BC31" s="111" t="s">
        <v>809</v>
      </c>
      <c r="BD31" s="111"/>
      <c r="BE31" s="111"/>
      <c r="BF31" s="111"/>
      <c r="BG31" s="111"/>
      <c r="BH31" s="111"/>
      <c r="BI31" s="111"/>
      <c r="BJ31" s="111"/>
      <c r="BK31" s="112">
        <v>310</v>
      </c>
      <c r="BL31" s="112"/>
      <c r="BM31" s="113"/>
      <c r="BN31" s="114"/>
      <c r="BO31" s="115"/>
      <c r="BP31" s="116"/>
      <c r="BQ31" s="180" t="s">
        <v>157</v>
      </c>
      <c r="BR31" s="181"/>
      <c r="BS31" s="181"/>
      <c r="BT31" s="181"/>
      <c r="BU31" s="181"/>
      <c r="BV31" s="181"/>
      <c r="BW31" s="181"/>
      <c r="BX31" s="181"/>
      <c r="BY31" s="181"/>
      <c r="BZ31" s="181"/>
      <c r="CA31" s="182">
        <f>SUM(CA20:CC30)</f>
        <v>5240</v>
      </c>
      <c r="CB31" s="182"/>
      <c r="CC31" s="183"/>
      <c r="CD31" s="207" t="str">
        <f>IF(CQ56="●","●",IF(COUNTA(CD20:CD30)=0,"",SUMIF(CD20:CD30,"●",CA20:CA30)+SUM(CD20:CD30)))</f>
        <v/>
      </c>
      <c r="CE31" s="208"/>
      <c r="CF31" s="209"/>
      <c r="CG31" s="199" t="s">
        <v>158</v>
      </c>
      <c r="CH31" s="200"/>
      <c r="CI31" s="111" t="s">
        <v>897</v>
      </c>
      <c r="CJ31" s="111"/>
      <c r="CK31" s="111"/>
      <c r="CL31" s="111"/>
      <c r="CM31" s="111"/>
      <c r="CN31" s="111"/>
      <c r="CO31" s="111"/>
      <c r="CP31" s="111"/>
      <c r="CQ31" s="112">
        <v>420</v>
      </c>
      <c r="CR31" s="112"/>
      <c r="CS31" s="113"/>
      <c r="CT31" s="114"/>
      <c r="CU31" s="115"/>
      <c r="CV31" s="116"/>
    </row>
    <row r="32" spans="1:100" ht="14.25" customHeight="1" x14ac:dyDescent="0.2">
      <c r="A32" s="109" t="s">
        <v>159</v>
      </c>
      <c r="B32" s="110"/>
      <c r="C32" s="111" t="s">
        <v>683</v>
      </c>
      <c r="D32" s="111"/>
      <c r="E32" s="111"/>
      <c r="F32" s="111"/>
      <c r="G32" s="111"/>
      <c r="H32" s="111"/>
      <c r="I32" s="111"/>
      <c r="J32" s="111"/>
      <c r="K32" s="112">
        <v>330</v>
      </c>
      <c r="L32" s="112"/>
      <c r="M32" s="113"/>
      <c r="N32" s="114"/>
      <c r="O32" s="115"/>
      <c r="P32" s="116"/>
      <c r="Q32" s="109" t="s">
        <v>160</v>
      </c>
      <c r="R32" s="110"/>
      <c r="S32" s="111" t="s">
        <v>736</v>
      </c>
      <c r="T32" s="111"/>
      <c r="U32" s="111"/>
      <c r="V32" s="111"/>
      <c r="W32" s="111"/>
      <c r="X32" s="111"/>
      <c r="Y32" s="111"/>
      <c r="Z32" s="111"/>
      <c r="AA32" s="112">
        <v>665</v>
      </c>
      <c r="AB32" s="112"/>
      <c r="AC32" s="113"/>
      <c r="AD32" s="114"/>
      <c r="AE32" s="115"/>
      <c r="AF32" s="116"/>
      <c r="AG32" s="199" t="s">
        <v>161</v>
      </c>
      <c r="AH32" s="200"/>
      <c r="AI32" s="111" t="s">
        <v>761</v>
      </c>
      <c r="AJ32" s="111"/>
      <c r="AK32" s="111"/>
      <c r="AL32" s="111"/>
      <c r="AM32" s="111"/>
      <c r="AN32" s="111"/>
      <c r="AO32" s="111"/>
      <c r="AP32" s="111"/>
      <c r="AQ32" s="112">
        <v>530</v>
      </c>
      <c r="AR32" s="112"/>
      <c r="AS32" s="113"/>
      <c r="AT32" s="114"/>
      <c r="AU32" s="115"/>
      <c r="AV32" s="116"/>
      <c r="BA32" s="109" t="s">
        <v>162</v>
      </c>
      <c r="BB32" s="110"/>
      <c r="BC32" s="111" t="s">
        <v>810</v>
      </c>
      <c r="BD32" s="111"/>
      <c r="BE32" s="111"/>
      <c r="BF32" s="111"/>
      <c r="BG32" s="111"/>
      <c r="BH32" s="111"/>
      <c r="BI32" s="111"/>
      <c r="BJ32" s="111"/>
      <c r="BK32" s="112">
        <v>450</v>
      </c>
      <c r="BL32" s="112"/>
      <c r="BM32" s="113"/>
      <c r="BN32" s="114"/>
      <c r="BO32" s="115"/>
      <c r="BP32" s="116"/>
      <c r="BQ32" s="199" t="s">
        <v>163</v>
      </c>
      <c r="BR32" s="200"/>
      <c r="BS32" s="111" t="s">
        <v>856</v>
      </c>
      <c r="BT32" s="111"/>
      <c r="BU32" s="111"/>
      <c r="BV32" s="111"/>
      <c r="BW32" s="111"/>
      <c r="BX32" s="111"/>
      <c r="BY32" s="111"/>
      <c r="BZ32" s="111"/>
      <c r="CA32" s="112">
        <v>410</v>
      </c>
      <c r="CB32" s="112"/>
      <c r="CC32" s="113"/>
      <c r="CD32" s="114"/>
      <c r="CE32" s="115"/>
      <c r="CF32" s="116"/>
      <c r="CG32" s="199" t="s">
        <v>164</v>
      </c>
      <c r="CH32" s="200"/>
      <c r="CI32" s="111" t="s">
        <v>898</v>
      </c>
      <c r="CJ32" s="111"/>
      <c r="CK32" s="111"/>
      <c r="CL32" s="111"/>
      <c r="CM32" s="111"/>
      <c r="CN32" s="111"/>
      <c r="CO32" s="111"/>
      <c r="CP32" s="111"/>
      <c r="CQ32" s="112">
        <v>520</v>
      </c>
      <c r="CR32" s="112"/>
      <c r="CS32" s="113"/>
      <c r="CT32" s="114"/>
      <c r="CU32" s="115"/>
      <c r="CV32" s="116"/>
    </row>
    <row r="33" spans="1:100" ht="14.25" customHeight="1" x14ac:dyDescent="0.2">
      <c r="A33" s="237" t="s">
        <v>165</v>
      </c>
      <c r="B33" s="110"/>
      <c r="C33" s="111" t="s">
        <v>684</v>
      </c>
      <c r="D33" s="111"/>
      <c r="E33" s="111"/>
      <c r="F33" s="111"/>
      <c r="G33" s="111"/>
      <c r="H33" s="111"/>
      <c r="I33" s="111"/>
      <c r="J33" s="111"/>
      <c r="K33" s="112">
        <v>470</v>
      </c>
      <c r="L33" s="112"/>
      <c r="M33" s="113"/>
      <c r="N33" s="114"/>
      <c r="O33" s="115"/>
      <c r="P33" s="116"/>
      <c r="Q33" s="109" t="s">
        <v>166</v>
      </c>
      <c r="R33" s="110"/>
      <c r="S33" s="111" t="s">
        <v>737</v>
      </c>
      <c r="T33" s="111"/>
      <c r="U33" s="111"/>
      <c r="V33" s="111"/>
      <c r="W33" s="111"/>
      <c r="X33" s="111"/>
      <c r="Y33" s="111"/>
      <c r="Z33" s="111"/>
      <c r="AA33" s="112">
        <v>460</v>
      </c>
      <c r="AB33" s="112"/>
      <c r="AC33" s="113"/>
      <c r="AD33" s="114"/>
      <c r="AE33" s="115"/>
      <c r="AF33" s="116"/>
      <c r="AG33" s="199" t="s">
        <v>167</v>
      </c>
      <c r="AH33" s="200"/>
      <c r="AI33" s="111" t="s">
        <v>762</v>
      </c>
      <c r="AJ33" s="111"/>
      <c r="AK33" s="111"/>
      <c r="AL33" s="111"/>
      <c r="AM33" s="111"/>
      <c r="AN33" s="111"/>
      <c r="AO33" s="111"/>
      <c r="AP33" s="111"/>
      <c r="AQ33" s="112">
        <v>440</v>
      </c>
      <c r="AR33" s="112"/>
      <c r="AS33" s="113"/>
      <c r="AT33" s="114"/>
      <c r="AU33" s="115"/>
      <c r="AV33" s="116"/>
      <c r="BA33" s="109" t="s">
        <v>168</v>
      </c>
      <c r="BB33" s="110"/>
      <c r="BC33" s="111" t="s">
        <v>811</v>
      </c>
      <c r="BD33" s="111"/>
      <c r="BE33" s="111"/>
      <c r="BF33" s="111"/>
      <c r="BG33" s="111"/>
      <c r="BH33" s="111"/>
      <c r="BI33" s="111"/>
      <c r="BJ33" s="111"/>
      <c r="BK33" s="112">
        <v>455</v>
      </c>
      <c r="BL33" s="112"/>
      <c r="BM33" s="113"/>
      <c r="BN33" s="114"/>
      <c r="BO33" s="115"/>
      <c r="BP33" s="116"/>
      <c r="BQ33" s="199" t="s">
        <v>169</v>
      </c>
      <c r="BR33" s="200"/>
      <c r="BS33" s="111" t="s">
        <v>857</v>
      </c>
      <c r="BT33" s="111"/>
      <c r="BU33" s="111"/>
      <c r="BV33" s="111"/>
      <c r="BW33" s="111"/>
      <c r="BX33" s="111"/>
      <c r="BY33" s="111"/>
      <c r="BZ33" s="111"/>
      <c r="CA33" s="112">
        <v>420</v>
      </c>
      <c r="CB33" s="112"/>
      <c r="CC33" s="113"/>
      <c r="CD33" s="114"/>
      <c r="CE33" s="115"/>
      <c r="CF33" s="116"/>
      <c r="CG33" s="180" t="s">
        <v>170</v>
      </c>
      <c r="CH33" s="181"/>
      <c r="CI33" s="181"/>
      <c r="CJ33" s="181"/>
      <c r="CK33" s="181"/>
      <c r="CL33" s="181"/>
      <c r="CM33" s="181"/>
      <c r="CN33" s="181"/>
      <c r="CO33" s="181"/>
      <c r="CP33" s="181"/>
      <c r="CQ33" s="182">
        <f>SUM(CQ28:CS32)</f>
        <v>2360</v>
      </c>
      <c r="CR33" s="182"/>
      <c r="CS33" s="183"/>
      <c r="CT33" s="207" t="str">
        <f>IF(CQ56="●","●",IF(COUNTA(CT28:CT32)=0,"",SUMIF(CT28:CT32,"●",CQ28:CQ32)+SUM(CT28:CT32)))</f>
        <v/>
      </c>
      <c r="CU33" s="208"/>
      <c r="CV33" s="209"/>
    </row>
    <row r="34" spans="1:100" ht="14.25" customHeight="1" x14ac:dyDescent="0.2">
      <c r="A34" s="237" t="s">
        <v>171</v>
      </c>
      <c r="B34" s="110"/>
      <c r="C34" s="111" t="s">
        <v>685</v>
      </c>
      <c r="D34" s="111"/>
      <c r="E34" s="111"/>
      <c r="F34" s="111"/>
      <c r="G34" s="111"/>
      <c r="H34" s="111"/>
      <c r="I34" s="111"/>
      <c r="J34" s="111"/>
      <c r="K34" s="112">
        <v>510</v>
      </c>
      <c r="L34" s="112"/>
      <c r="M34" s="113"/>
      <c r="N34" s="114"/>
      <c r="O34" s="115"/>
      <c r="P34" s="116"/>
      <c r="Q34" s="109" t="s">
        <v>172</v>
      </c>
      <c r="R34" s="110"/>
      <c r="S34" s="111" t="s">
        <v>738</v>
      </c>
      <c r="T34" s="111"/>
      <c r="U34" s="111"/>
      <c r="V34" s="111"/>
      <c r="W34" s="111"/>
      <c r="X34" s="111"/>
      <c r="Y34" s="111"/>
      <c r="Z34" s="111"/>
      <c r="AA34" s="112">
        <v>640</v>
      </c>
      <c r="AB34" s="112"/>
      <c r="AC34" s="113"/>
      <c r="AD34" s="114"/>
      <c r="AE34" s="115"/>
      <c r="AF34" s="116"/>
      <c r="AG34" s="199" t="s">
        <v>173</v>
      </c>
      <c r="AH34" s="200"/>
      <c r="AI34" s="111" t="s">
        <v>763</v>
      </c>
      <c r="AJ34" s="111"/>
      <c r="AK34" s="111"/>
      <c r="AL34" s="111"/>
      <c r="AM34" s="111"/>
      <c r="AN34" s="111"/>
      <c r="AO34" s="111"/>
      <c r="AP34" s="111"/>
      <c r="AQ34" s="112">
        <v>510</v>
      </c>
      <c r="AR34" s="112"/>
      <c r="AS34" s="113"/>
      <c r="AT34" s="114"/>
      <c r="AU34" s="115"/>
      <c r="AV34" s="116"/>
      <c r="BA34" s="109" t="s">
        <v>174</v>
      </c>
      <c r="BB34" s="110"/>
      <c r="BC34" s="111" t="s">
        <v>812</v>
      </c>
      <c r="BD34" s="111"/>
      <c r="BE34" s="111"/>
      <c r="BF34" s="111"/>
      <c r="BG34" s="111"/>
      <c r="BH34" s="111"/>
      <c r="BI34" s="111"/>
      <c r="BJ34" s="111"/>
      <c r="BK34" s="112">
        <v>300</v>
      </c>
      <c r="BL34" s="112"/>
      <c r="BM34" s="113"/>
      <c r="BN34" s="114"/>
      <c r="BO34" s="115"/>
      <c r="BP34" s="116"/>
      <c r="BQ34" s="199" t="s">
        <v>175</v>
      </c>
      <c r="BR34" s="200"/>
      <c r="BS34" s="111" t="s">
        <v>858</v>
      </c>
      <c r="BT34" s="111"/>
      <c r="BU34" s="111"/>
      <c r="BV34" s="111"/>
      <c r="BW34" s="111"/>
      <c r="BX34" s="111"/>
      <c r="BY34" s="111"/>
      <c r="BZ34" s="111"/>
      <c r="CA34" s="112">
        <v>885</v>
      </c>
      <c r="CB34" s="112"/>
      <c r="CC34" s="113"/>
      <c r="CD34" s="114"/>
      <c r="CE34" s="115"/>
      <c r="CF34" s="116"/>
      <c r="CG34" s="199" t="s">
        <v>176</v>
      </c>
      <c r="CH34" s="200"/>
      <c r="CI34" s="111" t="s">
        <v>899</v>
      </c>
      <c r="CJ34" s="111"/>
      <c r="CK34" s="111"/>
      <c r="CL34" s="111"/>
      <c r="CM34" s="111"/>
      <c r="CN34" s="111"/>
      <c r="CO34" s="111"/>
      <c r="CP34" s="111"/>
      <c r="CQ34" s="112">
        <v>925</v>
      </c>
      <c r="CR34" s="112"/>
      <c r="CS34" s="113"/>
      <c r="CT34" s="114"/>
      <c r="CU34" s="115"/>
      <c r="CV34" s="116"/>
    </row>
    <row r="35" spans="1:100" ht="14.25" customHeight="1" x14ac:dyDescent="0.2">
      <c r="A35" s="237" t="s">
        <v>177</v>
      </c>
      <c r="B35" s="110"/>
      <c r="C35" s="111" t="s">
        <v>686</v>
      </c>
      <c r="D35" s="111"/>
      <c r="E35" s="111"/>
      <c r="F35" s="111"/>
      <c r="G35" s="111"/>
      <c r="H35" s="111"/>
      <c r="I35" s="111"/>
      <c r="J35" s="111"/>
      <c r="K35" s="112">
        <v>400</v>
      </c>
      <c r="L35" s="112"/>
      <c r="M35" s="113"/>
      <c r="N35" s="114"/>
      <c r="O35" s="115"/>
      <c r="P35" s="116"/>
      <c r="Q35" s="109" t="s">
        <v>178</v>
      </c>
      <c r="R35" s="110"/>
      <c r="S35" s="111" t="s">
        <v>739</v>
      </c>
      <c r="T35" s="111"/>
      <c r="U35" s="111"/>
      <c r="V35" s="111"/>
      <c r="W35" s="111"/>
      <c r="X35" s="111"/>
      <c r="Y35" s="111"/>
      <c r="Z35" s="111"/>
      <c r="AA35" s="112">
        <v>530</v>
      </c>
      <c r="AB35" s="112"/>
      <c r="AC35" s="113"/>
      <c r="AD35" s="114"/>
      <c r="AE35" s="115"/>
      <c r="AF35" s="116"/>
      <c r="AG35" s="199" t="s">
        <v>179</v>
      </c>
      <c r="AH35" s="200"/>
      <c r="AI35" s="111" t="s">
        <v>764</v>
      </c>
      <c r="AJ35" s="111"/>
      <c r="AK35" s="111"/>
      <c r="AL35" s="111"/>
      <c r="AM35" s="111"/>
      <c r="AN35" s="111"/>
      <c r="AO35" s="111"/>
      <c r="AP35" s="111"/>
      <c r="AQ35" s="112">
        <v>820</v>
      </c>
      <c r="AR35" s="112"/>
      <c r="AS35" s="113"/>
      <c r="AT35" s="114"/>
      <c r="AU35" s="115"/>
      <c r="AV35" s="116"/>
      <c r="BA35" s="109" t="s">
        <v>180</v>
      </c>
      <c r="BB35" s="110"/>
      <c r="BC35" s="111" t="s">
        <v>813</v>
      </c>
      <c r="BD35" s="111"/>
      <c r="BE35" s="111"/>
      <c r="BF35" s="111"/>
      <c r="BG35" s="111"/>
      <c r="BH35" s="111"/>
      <c r="BI35" s="111"/>
      <c r="BJ35" s="111"/>
      <c r="BK35" s="112">
        <v>425</v>
      </c>
      <c r="BL35" s="112"/>
      <c r="BM35" s="113"/>
      <c r="BN35" s="114"/>
      <c r="BO35" s="115"/>
      <c r="BP35" s="116"/>
      <c r="BQ35" s="199" t="s">
        <v>181</v>
      </c>
      <c r="BR35" s="200"/>
      <c r="BS35" s="111" t="s">
        <v>859</v>
      </c>
      <c r="BT35" s="111"/>
      <c r="BU35" s="111"/>
      <c r="BV35" s="111"/>
      <c r="BW35" s="111"/>
      <c r="BX35" s="111"/>
      <c r="BY35" s="111"/>
      <c r="BZ35" s="111"/>
      <c r="CA35" s="112">
        <v>550</v>
      </c>
      <c r="CB35" s="112"/>
      <c r="CC35" s="113"/>
      <c r="CD35" s="114"/>
      <c r="CE35" s="115"/>
      <c r="CF35" s="116"/>
      <c r="CG35" s="199" t="s">
        <v>182</v>
      </c>
      <c r="CH35" s="200"/>
      <c r="CI35" s="111" t="s">
        <v>900</v>
      </c>
      <c r="CJ35" s="111"/>
      <c r="CK35" s="111"/>
      <c r="CL35" s="111"/>
      <c r="CM35" s="111"/>
      <c r="CN35" s="111"/>
      <c r="CO35" s="111"/>
      <c r="CP35" s="111"/>
      <c r="CQ35" s="112">
        <v>890</v>
      </c>
      <c r="CR35" s="112"/>
      <c r="CS35" s="113"/>
      <c r="CT35" s="114"/>
      <c r="CU35" s="115"/>
      <c r="CV35" s="116"/>
    </row>
    <row r="36" spans="1:100" ht="14.25" customHeight="1" x14ac:dyDescent="0.2">
      <c r="A36" s="109" t="s">
        <v>183</v>
      </c>
      <c r="B36" s="110"/>
      <c r="C36" s="111" t="s">
        <v>687</v>
      </c>
      <c r="D36" s="111"/>
      <c r="E36" s="111"/>
      <c r="F36" s="111"/>
      <c r="G36" s="111"/>
      <c r="H36" s="111"/>
      <c r="I36" s="111"/>
      <c r="J36" s="111"/>
      <c r="K36" s="112">
        <v>380</v>
      </c>
      <c r="L36" s="112"/>
      <c r="M36" s="113"/>
      <c r="N36" s="114"/>
      <c r="O36" s="115"/>
      <c r="P36" s="116"/>
      <c r="Q36" s="109" t="s">
        <v>184</v>
      </c>
      <c r="R36" s="110"/>
      <c r="S36" s="111" t="s">
        <v>740</v>
      </c>
      <c r="T36" s="111"/>
      <c r="U36" s="111"/>
      <c r="V36" s="111"/>
      <c r="W36" s="111"/>
      <c r="X36" s="111"/>
      <c r="Y36" s="111"/>
      <c r="Z36" s="111"/>
      <c r="AA36" s="112">
        <v>555</v>
      </c>
      <c r="AB36" s="112"/>
      <c r="AC36" s="113"/>
      <c r="AD36" s="114"/>
      <c r="AE36" s="115"/>
      <c r="AF36" s="116"/>
      <c r="AG36" s="199" t="s">
        <v>185</v>
      </c>
      <c r="AH36" s="200"/>
      <c r="AI36" s="111" t="s">
        <v>765</v>
      </c>
      <c r="AJ36" s="111"/>
      <c r="AK36" s="111"/>
      <c r="AL36" s="111"/>
      <c r="AM36" s="111"/>
      <c r="AN36" s="111"/>
      <c r="AO36" s="111"/>
      <c r="AP36" s="111"/>
      <c r="AQ36" s="112">
        <v>760</v>
      </c>
      <c r="AR36" s="112"/>
      <c r="AS36" s="113"/>
      <c r="AT36" s="114"/>
      <c r="AU36" s="115"/>
      <c r="AV36" s="116"/>
      <c r="BA36" s="109" t="s">
        <v>186</v>
      </c>
      <c r="BB36" s="110"/>
      <c r="BC36" s="111" t="s">
        <v>814</v>
      </c>
      <c r="BD36" s="111"/>
      <c r="BE36" s="111"/>
      <c r="BF36" s="111"/>
      <c r="BG36" s="111"/>
      <c r="BH36" s="111"/>
      <c r="BI36" s="111"/>
      <c r="BJ36" s="111"/>
      <c r="BK36" s="112">
        <v>600</v>
      </c>
      <c r="BL36" s="112"/>
      <c r="BM36" s="113"/>
      <c r="BN36" s="114"/>
      <c r="BO36" s="115"/>
      <c r="BP36" s="116"/>
      <c r="BQ36" s="199" t="s">
        <v>187</v>
      </c>
      <c r="BR36" s="200"/>
      <c r="BS36" s="111" t="s">
        <v>860</v>
      </c>
      <c r="BT36" s="111"/>
      <c r="BU36" s="111"/>
      <c r="BV36" s="111"/>
      <c r="BW36" s="111"/>
      <c r="BX36" s="111"/>
      <c r="BY36" s="111"/>
      <c r="BZ36" s="111"/>
      <c r="CA36" s="112">
        <v>430</v>
      </c>
      <c r="CB36" s="112"/>
      <c r="CC36" s="113"/>
      <c r="CD36" s="114"/>
      <c r="CE36" s="115"/>
      <c r="CF36" s="116"/>
      <c r="CG36" s="199" t="s">
        <v>188</v>
      </c>
      <c r="CH36" s="200"/>
      <c r="CI36" s="111" t="s">
        <v>901</v>
      </c>
      <c r="CJ36" s="111"/>
      <c r="CK36" s="111"/>
      <c r="CL36" s="111"/>
      <c r="CM36" s="111"/>
      <c r="CN36" s="111"/>
      <c r="CO36" s="111"/>
      <c r="CP36" s="111"/>
      <c r="CQ36" s="112">
        <v>685</v>
      </c>
      <c r="CR36" s="112"/>
      <c r="CS36" s="113"/>
      <c r="CT36" s="114"/>
      <c r="CU36" s="115"/>
      <c r="CV36" s="116"/>
    </row>
    <row r="37" spans="1:100" ht="14.25" customHeight="1" x14ac:dyDescent="0.2">
      <c r="A37" s="109" t="s">
        <v>189</v>
      </c>
      <c r="B37" s="110"/>
      <c r="C37" s="111" t="s">
        <v>688</v>
      </c>
      <c r="D37" s="111"/>
      <c r="E37" s="111"/>
      <c r="F37" s="111"/>
      <c r="G37" s="111"/>
      <c r="H37" s="111"/>
      <c r="I37" s="111"/>
      <c r="J37" s="111"/>
      <c r="K37" s="112">
        <v>870</v>
      </c>
      <c r="L37" s="112"/>
      <c r="M37" s="113"/>
      <c r="N37" s="114"/>
      <c r="O37" s="115"/>
      <c r="P37" s="116"/>
      <c r="Q37" s="109" t="s">
        <v>190</v>
      </c>
      <c r="R37" s="110"/>
      <c r="S37" s="111" t="s">
        <v>741</v>
      </c>
      <c r="T37" s="111"/>
      <c r="U37" s="111"/>
      <c r="V37" s="111"/>
      <c r="W37" s="111"/>
      <c r="X37" s="111"/>
      <c r="Y37" s="111"/>
      <c r="Z37" s="111"/>
      <c r="AA37" s="112">
        <v>1060</v>
      </c>
      <c r="AB37" s="112"/>
      <c r="AC37" s="113"/>
      <c r="AD37" s="114"/>
      <c r="AE37" s="115"/>
      <c r="AF37" s="116"/>
      <c r="AG37" s="199" t="s">
        <v>191</v>
      </c>
      <c r="AH37" s="200"/>
      <c r="AI37" s="111" t="s">
        <v>766</v>
      </c>
      <c r="AJ37" s="111"/>
      <c r="AK37" s="111"/>
      <c r="AL37" s="111"/>
      <c r="AM37" s="111"/>
      <c r="AN37" s="111"/>
      <c r="AO37" s="111"/>
      <c r="AP37" s="111"/>
      <c r="AQ37" s="112">
        <v>660</v>
      </c>
      <c r="AR37" s="112"/>
      <c r="AS37" s="113"/>
      <c r="AT37" s="114"/>
      <c r="AU37" s="115"/>
      <c r="AV37" s="116"/>
      <c r="BA37" s="203" t="s">
        <v>192</v>
      </c>
      <c r="BB37" s="204"/>
      <c r="BC37" s="204"/>
      <c r="BD37" s="204"/>
      <c r="BE37" s="204"/>
      <c r="BF37" s="204"/>
      <c r="BG37" s="204"/>
      <c r="BH37" s="204"/>
      <c r="BI37" s="204"/>
      <c r="BJ37" s="204"/>
      <c r="BK37" s="205">
        <f>SUM(BK31:BM36)</f>
        <v>2540</v>
      </c>
      <c r="BL37" s="205"/>
      <c r="BM37" s="206"/>
      <c r="BN37" s="207" t="str">
        <f>IF(CQ56="●","●",IF(COUNTA(BN31:BN36)=0,"",SUMIF(BN31:BN36,"●",BK31:BK36)+SUM(BN31:BN36)))</f>
        <v/>
      </c>
      <c r="BO37" s="208"/>
      <c r="BP37" s="209"/>
      <c r="BQ37" s="199" t="s">
        <v>193</v>
      </c>
      <c r="BR37" s="200"/>
      <c r="BS37" s="111" t="s">
        <v>861</v>
      </c>
      <c r="BT37" s="111"/>
      <c r="BU37" s="111"/>
      <c r="BV37" s="111"/>
      <c r="BW37" s="111"/>
      <c r="BX37" s="111"/>
      <c r="BY37" s="111"/>
      <c r="BZ37" s="111"/>
      <c r="CA37" s="112">
        <v>580</v>
      </c>
      <c r="CB37" s="112"/>
      <c r="CC37" s="113"/>
      <c r="CD37" s="114"/>
      <c r="CE37" s="115"/>
      <c r="CF37" s="116"/>
      <c r="CG37" s="203" t="s">
        <v>194</v>
      </c>
      <c r="CH37" s="204"/>
      <c r="CI37" s="204"/>
      <c r="CJ37" s="204"/>
      <c r="CK37" s="204"/>
      <c r="CL37" s="204"/>
      <c r="CM37" s="204"/>
      <c r="CN37" s="204"/>
      <c r="CO37" s="204"/>
      <c r="CP37" s="204"/>
      <c r="CQ37" s="205">
        <f>SUM(CQ34:CS36)</f>
        <v>2500</v>
      </c>
      <c r="CR37" s="205"/>
      <c r="CS37" s="206"/>
      <c r="CT37" s="207" t="str">
        <f>IF(CQ56="●","●",IF(COUNTA(CT34:CT36)=0,"",SUMIF(CT34:CT36,"●",CQ34:CQ36)+SUM(CT34:CT36)))</f>
        <v/>
      </c>
      <c r="CU37" s="208"/>
      <c r="CV37" s="209"/>
    </row>
    <row r="38" spans="1:100" ht="14.25" customHeight="1" x14ac:dyDescent="0.2">
      <c r="A38" s="109" t="s">
        <v>195</v>
      </c>
      <c r="B38" s="110"/>
      <c r="C38" s="111" t="s">
        <v>689</v>
      </c>
      <c r="D38" s="111"/>
      <c r="E38" s="111"/>
      <c r="F38" s="111"/>
      <c r="G38" s="111"/>
      <c r="H38" s="111"/>
      <c r="I38" s="111"/>
      <c r="J38" s="111"/>
      <c r="K38" s="112">
        <v>490</v>
      </c>
      <c r="L38" s="112"/>
      <c r="M38" s="113"/>
      <c r="N38" s="114"/>
      <c r="O38" s="115"/>
      <c r="P38" s="116"/>
      <c r="Q38" s="109" t="s">
        <v>196</v>
      </c>
      <c r="R38" s="110"/>
      <c r="S38" s="111" t="s">
        <v>742</v>
      </c>
      <c r="T38" s="111"/>
      <c r="U38" s="111"/>
      <c r="V38" s="111"/>
      <c r="W38" s="111"/>
      <c r="X38" s="111"/>
      <c r="Y38" s="111"/>
      <c r="Z38" s="111"/>
      <c r="AA38" s="112">
        <v>880</v>
      </c>
      <c r="AB38" s="112"/>
      <c r="AC38" s="113"/>
      <c r="AD38" s="114"/>
      <c r="AE38" s="115"/>
      <c r="AF38" s="116"/>
      <c r="AG38" s="199" t="s">
        <v>197</v>
      </c>
      <c r="AH38" s="200"/>
      <c r="AI38" s="111" t="s">
        <v>767</v>
      </c>
      <c r="AJ38" s="111"/>
      <c r="AK38" s="111"/>
      <c r="AL38" s="111"/>
      <c r="AM38" s="111"/>
      <c r="AN38" s="111"/>
      <c r="AO38" s="111"/>
      <c r="AP38" s="111"/>
      <c r="AQ38" s="112">
        <v>420</v>
      </c>
      <c r="AR38" s="112"/>
      <c r="AS38" s="113"/>
      <c r="AT38" s="114"/>
      <c r="AU38" s="115"/>
      <c r="AV38" s="116"/>
      <c r="BA38" s="109" t="s">
        <v>198</v>
      </c>
      <c r="BB38" s="110"/>
      <c r="BC38" s="111" t="s">
        <v>815</v>
      </c>
      <c r="BD38" s="111"/>
      <c r="BE38" s="111"/>
      <c r="BF38" s="111"/>
      <c r="BG38" s="111"/>
      <c r="BH38" s="111"/>
      <c r="BI38" s="111"/>
      <c r="BJ38" s="111"/>
      <c r="BK38" s="112">
        <v>880</v>
      </c>
      <c r="BL38" s="112"/>
      <c r="BM38" s="113"/>
      <c r="BN38" s="114"/>
      <c r="BO38" s="115"/>
      <c r="BP38" s="116"/>
      <c r="BQ38" s="199" t="s">
        <v>199</v>
      </c>
      <c r="BR38" s="200"/>
      <c r="BS38" s="111" t="s">
        <v>862</v>
      </c>
      <c r="BT38" s="111"/>
      <c r="BU38" s="111"/>
      <c r="BV38" s="111"/>
      <c r="BW38" s="111"/>
      <c r="BX38" s="111"/>
      <c r="BY38" s="111"/>
      <c r="BZ38" s="111"/>
      <c r="CA38" s="112">
        <v>580</v>
      </c>
      <c r="CB38" s="112"/>
      <c r="CC38" s="113"/>
      <c r="CD38" s="114"/>
      <c r="CE38" s="115"/>
      <c r="CF38" s="116"/>
      <c r="CG38" s="199" t="s">
        <v>200</v>
      </c>
      <c r="CH38" s="200"/>
      <c r="CI38" s="111" t="s">
        <v>902</v>
      </c>
      <c r="CJ38" s="111"/>
      <c r="CK38" s="111"/>
      <c r="CL38" s="111"/>
      <c r="CM38" s="111"/>
      <c r="CN38" s="111"/>
      <c r="CO38" s="111"/>
      <c r="CP38" s="111"/>
      <c r="CQ38" s="112">
        <v>585</v>
      </c>
      <c r="CR38" s="112"/>
      <c r="CS38" s="113"/>
      <c r="CT38" s="114"/>
      <c r="CU38" s="115"/>
      <c r="CV38" s="116"/>
    </row>
    <row r="39" spans="1:100" ht="14.25" customHeight="1" x14ac:dyDescent="0.2">
      <c r="A39" s="203" t="s">
        <v>201</v>
      </c>
      <c r="B39" s="204"/>
      <c r="C39" s="204"/>
      <c r="D39" s="204"/>
      <c r="E39" s="204"/>
      <c r="F39" s="204"/>
      <c r="G39" s="204"/>
      <c r="H39" s="204"/>
      <c r="I39" s="204"/>
      <c r="J39" s="204"/>
      <c r="K39" s="205">
        <f>SUM(K19:M38)</f>
        <v>8905</v>
      </c>
      <c r="L39" s="205"/>
      <c r="M39" s="206"/>
      <c r="N39" s="207" t="str">
        <f>IF(AA68="●","●",IF(COUNTA(N19:N38)=0,"",SUMIF(N19:N38,"●",K19:K38)+SUM(N19:N38)))</f>
        <v/>
      </c>
      <c r="O39" s="208"/>
      <c r="P39" s="209"/>
      <c r="Q39" s="109" t="s">
        <v>202</v>
      </c>
      <c r="R39" s="110"/>
      <c r="S39" s="111" t="s">
        <v>743</v>
      </c>
      <c r="T39" s="111"/>
      <c r="U39" s="111"/>
      <c r="V39" s="111"/>
      <c r="W39" s="111"/>
      <c r="X39" s="111"/>
      <c r="Y39" s="111"/>
      <c r="Z39" s="111"/>
      <c r="AA39" s="112">
        <v>470</v>
      </c>
      <c r="AB39" s="112"/>
      <c r="AC39" s="113"/>
      <c r="AD39" s="114"/>
      <c r="AE39" s="115"/>
      <c r="AF39" s="116"/>
      <c r="AG39" s="227" t="s">
        <v>203</v>
      </c>
      <c r="AH39" s="200"/>
      <c r="AI39" s="111" t="s">
        <v>768</v>
      </c>
      <c r="AJ39" s="111"/>
      <c r="AK39" s="111"/>
      <c r="AL39" s="111"/>
      <c r="AM39" s="111"/>
      <c r="AN39" s="111"/>
      <c r="AO39" s="111"/>
      <c r="AP39" s="111"/>
      <c r="AQ39" s="112">
        <v>405</v>
      </c>
      <c r="AR39" s="112"/>
      <c r="AS39" s="113"/>
      <c r="AT39" s="114"/>
      <c r="AU39" s="115"/>
      <c r="AV39" s="116"/>
      <c r="BA39" s="109" t="s">
        <v>204</v>
      </c>
      <c r="BB39" s="110"/>
      <c r="BC39" s="111" t="s">
        <v>816</v>
      </c>
      <c r="BD39" s="111"/>
      <c r="BE39" s="111"/>
      <c r="BF39" s="111"/>
      <c r="BG39" s="111"/>
      <c r="BH39" s="111"/>
      <c r="BI39" s="111"/>
      <c r="BJ39" s="111"/>
      <c r="BK39" s="112">
        <v>410</v>
      </c>
      <c r="BL39" s="112"/>
      <c r="BM39" s="113"/>
      <c r="BN39" s="114"/>
      <c r="BO39" s="115"/>
      <c r="BP39" s="116"/>
      <c r="BQ39" s="199" t="s">
        <v>205</v>
      </c>
      <c r="BR39" s="200"/>
      <c r="BS39" s="111" t="s">
        <v>863</v>
      </c>
      <c r="BT39" s="111"/>
      <c r="BU39" s="111"/>
      <c r="BV39" s="111"/>
      <c r="BW39" s="111"/>
      <c r="BX39" s="111"/>
      <c r="BY39" s="111"/>
      <c r="BZ39" s="111"/>
      <c r="CA39" s="112">
        <v>370</v>
      </c>
      <c r="CB39" s="112"/>
      <c r="CC39" s="113"/>
      <c r="CD39" s="114"/>
      <c r="CE39" s="115"/>
      <c r="CF39" s="116"/>
      <c r="CG39" s="199" t="s">
        <v>206</v>
      </c>
      <c r="CH39" s="200"/>
      <c r="CI39" s="111" t="s">
        <v>903</v>
      </c>
      <c r="CJ39" s="111"/>
      <c r="CK39" s="111"/>
      <c r="CL39" s="111"/>
      <c r="CM39" s="111"/>
      <c r="CN39" s="111"/>
      <c r="CO39" s="111"/>
      <c r="CP39" s="111"/>
      <c r="CQ39" s="112">
        <v>610</v>
      </c>
      <c r="CR39" s="112"/>
      <c r="CS39" s="113"/>
      <c r="CT39" s="114"/>
      <c r="CU39" s="115"/>
      <c r="CV39" s="116"/>
    </row>
    <row r="40" spans="1:100" ht="14.25" customHeight="1" x14ac:dyDescent="0.2">
      <c r="A40" s="109" t="s">
        <v>207</v>
      </c>
      <c r="B40" s="110"/>
      <c r="C40" s="111" t="s">
        <v>690</v>
      </c>
      <c r="D40" s="111"/>
      <c r="E40" s="111"/>
      <c r="F40" s="111"/>
      <c r="G40" s="111"/>
      <c r="H40" s="111"/>
      <c r="I40" s="111"/>
      <c r="J40" s="111"/>
      <c r="K40" s="112">
        <v>425</v>
      </c>
      <c r="L40" s="112"/>
      <c r="M40" s="113"/>
      <c r="N40" s="114"/>
      <c r="O40" s="115"/>
      <c r="P40" s="116"/>
      <c r="Q40" s="109" t="s">
        <v>208</v>
      </c>
      <c r="R40" s="110"/>
      <c r="S40" s="111" t="s">
        <v>744</v>
      </c>
      <c r="T40" s="111"/>
      <c r="U40" s="111"/>
      <c r="V40" s="111"/>
      <c r="W40" s="111"/>
      <c r="X40" s="111"/>
      <c r="Y40" s="111"/>
      <c r="Z40" s="111"/>
      <c r="AA40" s="112">
        <v>270</v>
      </c>
      <c r="AB40" s="112"/>
      <c r="AC40" s="113"/>
      <c r="AD40" s="114"/>
      <c r="AE40" s="115"/>
      <c r="AF40" s="116"/>
      <c r="AG40" s="203" t="s">
        <v>209</v>
      </c>
      <c r="AH40" s="204"/>
      <c r="AI40" s="204"/>
      <c r="AJ40" s="204"/>
      <c r="AK40" s="204"/>
      <c r="AL40" s="204"/>
      <c r="AM40" s="204"/>
      <c r="AN40" s="204"/>
      <c r="AO40" s="204"/>
      <c r="AP40" s="204"/>
      <c r="AQ40" s="205">
        <f>SUM(AQ32:AS39)</f>
        <v>4545</v>
      </c>
      <c r="AR40" s="205"/>
      <c r="AS40" s="206"/>
      <c r="AT40" s="207" t="str">
        <f>IF(AA68="●","●",IF(COUNTA(AT32:AT39)=0,"",SUMIF(AT32:AT39,"●",AQ32:AQ39)+SUM(AT32:AT39)))</f>
        <v/>
      </c>
      <c r="AU40" s="208"/>
      <c r="AV40" s="209"/>
      <c r="BA40" s="109" t="s">
        <v>210</v>
      </c>
      <c r="BB40" s="110"/>
      <c r="BC40" s="111" t="s">
        <v>817</v>
      </c>
      <c r="BD40" s="111"/>
      <c r="BE40" s="111"/>
      <c r="BF40" s="111"/>
      <c r="BG40" s="111"/>
      <c r="BH40" s="111"/>
      <c r="BI40" s="111"/>
      <c r="BJ40" s="111"/>
      <c r="BK40" s="112">
        <v>600</v>
      </c>
      <c r="BL40" s="112"/>
      <c r="BM40" s="113"/>
      <c r="BN40" s="114"/>
      <c r="BO40" s="115"/>
      <c r="BP40" s="116"/>
      <c r="BQ40" s="199" t="s">
        <v>211</v>
      </c>
      <c r="BR40" s="200"/>
      <c r="BS40" s="111" t="s">
        <v>864</v>
      </c>
      <c r="BT40" s="111"/>
      <c r="BU40" s="111"/>
      <c r="BV40" s="111"/>
      <c r="BW40" s="111"/>
      <c r="BX40" s="111"/>
      <c r="BY40" s="111"/>
      <c r="BZ40" s="111"/>
      <c r="CA40" s="112">
        <v>735</v>
      </c>
      <c r="CB40" s="112"/>
      <c r="CC40" s="113"/>
      <c r="CD40" s="114"/>
      <c r="CE40" s="115"/>
      <c r="CF40" s="116"/>
      <c r="CG40" s="199" t="s">
        <v>212</v>
      </c>
      <c r="CH40" s="200"/>
      <c r="CI40" s="111" t="s">
        <v>904</v>
      </c>
      <c r="CJ40" s="111"/>
      <c r="CK40" s="111"/>
      <c r="CL40" s="111"/>
      <c r="CM40" s="111"/>
      <c r="CN40" s="111"/>
      <c r="CO40" s="111"/>
      <c r="CP40" s="111"/>
      <c r="CQ40" s="112">
        <v>400</v>
      </c>
      <c r="CR40" s="112"/>
      <c r="CS40" s="113"/>
      <c r="CT40" s="114"/>
      <c r="CU40" s="115"/>
      <c r="CV40" s="116"/>
    </row>
    <row r="41" spans="1:100" ht="14.25" customHeight="1" thickBot="1" x14ac:dyDescent="0.25">
      <c r="A41" s="109" t="s">
        <v>213</v>
      </c>
      <c r="B41" s="110"/>
      <c r="C41" s="111" t="s">
        <v>691</v>
      </c>
      <c r="D41" s="111"/>
      <c r="E41" s="111"/>
      <c r="F41" s="111"/>
      <c r="G41" s="111"/>
      <c r="H41" s="111"/>
      <c r="I41" s="111"/>
      <c r="J41" s="111"/>
      <c r="K41" s="112">
        <v>870</v>
      </c>
      <c r="L41" s="112"/>
      <c r="M41" s="113"/>
      <c r="N41" s="114"/>
      <c r="O41" s="115"/>
      <c r="P41" s="116"/>
      <c r="Q41" s="203" t="s">
        <v>214</v>
      </c>
      <c r="R41" s="204"/>
      <c r="S41" s="204"/>
      <c r="T41" s="204"/>
      <c r="U41" s="204"/>
      <c r="V41" s="204"/>
      <c r="W41" s="204"/>
      <c r="X41" s="204"/>
      <c r="Y41" s="204"/>
      <c r="Z41" s="204"/>
      <c r="AA41" s="205">
        <f>SUM(AA31:AC40)</f>
        <v>6220</v>
      </c>
      <c r="AB41" s="205"/>
      <c r="AC41" s="206"/>
      <c r="AD41" s="104" t="str">
        <f>IF(AA68="●","●",IF(COUNTA(AD31:AD40)=0,"",SUMIF(AD31:AD40,"●",AA31:AA40)+SUM(AD31:AD40)))</f>
        <v/>
      </c>
      <c r="AE41" s="105"/>
      <c r="AF41" s="106"/>
      <c r="AG41" s="199" t="s">
        <v>215</v>
      </c>
      <c r="AH41" s="200"/>
      <c r="AI41" s="111" t="s">
        <v>769</v>
      </c>
      <c r="AJ41" s="111"/>
      <c r="AK41" s="111"/>
      <c r="AL41" s="111"/>
      <c r="AM41" s="111"/>
      <c r="AN41" s="111"/>
      <c r="AO41" s="111"/>
      <c r="AP41" s="111"/>
      <c r="AQ41" s="112">
        <v>920</v>
      </c>
      <c r="AR41" s="112"/>
      <c r="AS41" s="113"/>
      <c r="AT41" s="114"/>
      <c r="AU41" s="115"/>
      <c r="AV41" s="116"/>
      <c r="BA41" s="203" t="s">
        <v>216</v>
      </c>
      <c r="BB41" s="204"/>
      <c r="BC41" s="204"/>
      <c r="BD41" s="204"/>
      <c r="BE41" s="204"/>
      <c r="BF41" s="204"/>
      <c r="BG41" s="204"/>
      <c r="BH41" s="204"/>
      <c r="BI41" s="204"/>
      <c r="BJ41" s="204"/>
      <c r="BK41" s="205">
        <f>SUM(BK38:BM40)</f>
        <v>1890</v>
      </c>
      <c r="BL41" s="205"/>
      <c r="BM41" s="206"/>
      <c r="BN41" s="207" t="str">
        <f>IF(CQ56="●","●",IF(COUNTA(BN38:BN40)=0,"",SUMIF(BN38:BN40,"●",BK38:BK40)+SUM(BN38:BN40)))</f>
        <v/>
      </c>
      <c r="BO41" s="208"/>
      <c r="BP41" s="209"/>
      <c r="BQ41" s="199" t="s">
        <v>217</v>
      </c>
      <c r="BR41" s="200"/>
      <c r="BS41" s="111" t="s">
        <v>865</v>
      </c>
      <c r="BT41" s="111"/>
      <c r="BU41" s="111"/>
      <c r="BV41" s="111"/>
      <c r="BW41" s="111"/>
      <c r="BX41" s="111"/>
      <c r="BY41" s="111"/>
      <c r="BZ41" s="111"/>
      <c r="CA41" s="112">
        <v>460</v>
      </c>
      <c r="CB41" s="112"/>
      <c r="CC41" s="113"/>
      <c r="CD41" s="114"/>
      <c r="CE41" s="115"/>
      <c r="CF41" s="116"/>
      <c r="CG41" s="199" t="s">
        <v>218</v>
      </c>
      <c r="CH41" s="200"/>
      <c r="CI41" s="111" t="s">
        <v>905</v>
      </c>
      <c r="CJ41" s="111"/>
      <c r="CK41" s="111"/>
      <c r="CL41" s="111"/>
      <c r="CM41" s="111"/>
      <c r="CN41" s="111"/>
      <c r="CO41" s="111"/>
      <c r="CP41" s="111"/>
      <c r="CQ41" s="112">
        <v>590</v>
      </c>
      <c r="CR41" s="112"/>
      <c r="CS41" s="113"/>
      <c r="CT41" s="114"/>
      <c r="CU41" s="115"/>
      <c r="CV41" s="116"/>
    </row>
    <row r="42" spans="1:100" ht="14.25" customHeight="1" thickTop="1" thickBot="1" x14ac:dyDescent="0.25">
      <c r="A42" s="109" t="s">
        <v>219</v>
      </c>
      <c r="B42" s="110"/>
      <c r="C42" s="111" t="s">
        <v>692</v>
      </c>
      <c r="D42" s="111"/>
      <c r="E42" s="111"/>
      <c r="F42" s="111"/>
      <c r="G42" s="111"/>
      <c r="H42" s="111"/>
      <c r="I42" s="111"/>
      <c r="J42" s="111"/>
      <c r="K42" s="112">
        <v>485</v>
      </c>
      <c r="L42" s="112"/>
      <c r="M42" s="113"/>
      <c r="N42" s="114"/>
      <c r="O42" s="115"/>
      <c r="P42" s="116"/>
      <c r="Q42" s="203" t="s">
        <v>220</v>
      </c>
      <c r="R42" s="204"/>
      <c r="S42" s="204"/>
      <c r="T42" s="204"/>
      <c r="U42" s="204"/>
      <c r="V42" s="204"/>
      <c r="W42" s="204"/>
      <c r="X42" s="204"/>
      <c r="Y42" s="204"/>
      <c r="Z42" s="204"/>
      <c r="AA42" s="205">
        <v>590</v>
      </c>
      <c r="AB42" s="205"/>
      <c r="AC42" s="256"/>
      <c r="AD42" s="251" t="s">
        <v>221</v>
      </c>
      <c r="AE42" s="252"/>
      <c r="AF42" s="253"/>
      <c r="AG42" s="254" t="s">
        <v>222</v>
      </c>
      <c r="AH42" s="255"/>
      <c r="AI42" s="111" t="s">
        <v>770</v>
      </c>
      <c r="AJ42" s="111"/>
      <c r="AK42" s="111"/>
      <c r="AL42" s="111"/>
      <c r="AM42" s="111"/>
      <c r="AN42" s="111"/>
      <c r="AO42" s="111"/>
      <c r="AP42" s="111"/>
      <c r="AQ42" s="112">
        <v>330</v>
      </c>
      <c r="AR42" s="112"/>
      <c r="AS42" s="113"/>
      <c r="AT42" s="114"/>
      <c r="AU42" s="115"/>
      <c r="AV42" s="116"/>
      <c r="BA42" s="109" t="s">
        <v>223</v>
      </c>
      <c r="BB42" s="110"/>
      <c r="BC42" s="111" t="s">
        <v>818</v>
      </c>
      <c r="BD42" s="111"/>
      <c r="BE42" s="111"/>
      <c r="BF42" s="111"/>
      <c r="BG42" s="111"/>
      <c r="BH42" s="111"/>
      <c r="BI42" s="111"/>
      <c r="BJ42" s="111"/>
      <c r="BK42" s="112">
        <v>520</v>
      </c>
      <c r="BL42" s="112"/>
      <c r="BM42" s="113"/>
      <c r="BN42" s="114"/>
      <c r="BO42" s="115"/>
      <c r="BP42" s="116"/>
      <c r="BQ42" s="199" t="s">
        <v>224</v>
      </c>
      <c r="BR42" s="200"/>
      <c r="BS42" s="111" t="s">
        <v>866</v>
      </c>
      <c r="BT42" s="111"/>
      <c r="BU42" s="111"/>
      <c r="BV42" s="111"/>
      <c r="BW42" s="111"/>
      <c r="BX42" s="111"/>
      <c r="BY42" s="111"/>
      <c r="BZ42" s="111"/>
      <c r="CA42" s="112">
        <v>430</v>
      </c>
      <c r="CB42" s="112"/>
      <c r="CC42" s="113"/>
      <c r="CD42" s="114"/>
      <c r="CE42" s="115"/>
      <c r="CF42" s="116"/>
      <c r="CG42" s="199" t="s">
        <v>225</v>
      </c>
      <c r="CH42" s="200"/>
      <c r="CI42" s="111" t="s">
        <v>906</v>
      </c>
      <c r="CJ42" s="111"/>
      <c r="CK42" s="111"/>
      <c r="CL42" s="111"/>
      <c r="CM42" s="111"/>
      <c r="CN42" s="111"/>
      <c r="CO42" s="111"/>
      <c r="CP42" s="111"/>
      <c r="CQ42" s="112">
        <v>550</v>
      </c>
      <c r="CR42" s="112"/>
      <c r="CS42" s="113"/>
      <c r="CT42" s="114"/>
      <c r="CU42" s="115"/>
      <c r="CV42" s="116"/>
    </row>
    <row r="43" spans="1:100" ht="14.25" customHeight="1" thickBot="1" x14ac:dyDescent="0.25">
      <c r="A43" s="109" t="s">
        <v>226</v>
      </c>
      <c r="B43" s="110"/>
      <c r="C43" s="111" t="s">
        <v>693</v>
      </c>
      <c r="D43" s="111"/>
      <c r="E43" s="111"/>
      <c r="F43" s="111"/>
      <c r="G43" s="111"/>
      <c r="H43" s="111"/>
      <c r="I43" s="111"/>
      <c r="J43" s="111"/>
      <c r="K43" s="112">
        <v>670</v>
      </c>
      <c r="L43" s="112"/>
      <c r="M43" s="113"/>
      <c r="N43" s="114"/>
      <c r="O43" s="115"/>
      <c r="P43" s="116"/>
      <c r="Q43" s="228" t="s">
        <v>227</v>
      </c>
      <c r="R43" s="229"/>
      <c r="S43" s="229"/>
      <c r="T43" s="229"/>
      <c r="U43" s="229"/>
      <c r="V43" s="229"/>
      <c r="W43" s="229"/>
      <c r="X43" s="229"/>
      <c r="Y43" s="229"/>
      <c r="Z43" s="230"/>
      <c r="AA43" s="231">
        <f>AA44</f>
        <v>830</v>
      </c>
      <c r="AB43" s="232"/>
      <c r="AC43" s="233"/>
      <c r="AD43" s="248" t="s">
        <v>221</v>
      </c>
      <c r="AE43" s="249"/>
      <c r="AF43" s="250"/>
      <c r="AG43" s="180" t="s">
        <v>228</v>
      </c>
      <c r="AH43" s="181"/>
      <c r="AI43" s="181"/>
      <c r="AJ43" s="181"/>
      <c r="AK43" s="181"/>
      <c r="AL43" s="181"/>
      <c r="AM43" s="181"/>
      <c r="AN43" s="181"/>
      <c r="AO43" s="181"/>
      <c r="AP43" s="181"/>
      <c r="AQ43" s="182">
        <f>SUM(AQ41:AS42)</f>
        <v>1250</v>
      </c>
      <c r="AR43" s="182"/>
      <c r="AS43" s="183"/>
      <c r="AT43" s="207" t="str">
        <f>IF(AA68="●","●",IF(COUNTA(AT41:AT42)=0,"",SUMIF(AT41:AT42,"●",AQ41:AQ42)+SUM(AT41:AT42)))</f>
        <v/>
      </c>
      <c r="AU43" s="208"/>
      <c r="AV43" s="209"/>
      <c r="BA43" s="109" t="s">
        <v>229</v>
      </c>
      <c r="BB43" s="110"/>
      <c r="BC43" s="111" t="s">
        <v>819</v>
      </c>
      <c r="BD43" s="111"/>
      <c r="BE43" s="111"/>
      <c r="BF43" s="111"/>
      <c r="BG43" s="111"/>
      <c r="BH43" s="111"/>
      <c r="BI43" s="111"/>
      <c r="BJ43" s="111"/>
      <c r="BK43" s="112">
        <v>610</v>
      </c>
      <c r="BL43" s="112"/>
      <c r="BM43" s="113"/>
      <c r="BN43" s="114"/>
      <c r="BO43" s="115"/>
      <c r="BP43" s="116"/>
      <c r="BQ43" s="199" t="s">
        <v>230</v>
      </c>
      <c r="BR43" s="200"/>
      <c r="BS43" s="111" t="s">
        <v>867</v>
      </c>
      <c r="BT43" s="111"/>
      <c r="BU43" s="111"/>
      <c r="BV43" s="111"/>
      <c r="BW43" s="111"/>
      <c r="BX43" s="111"/>
      <c r="BY43" s="111"/>
      <c r="BZ43" s="111"/>
      <c r="CA43" s="112">
        <v>375</v>
      </c>
      <c r="CB43" s="112"/>
      <c r="CC43" s="113"/>
      <c r="CD43" s="114"/>
      <c r="CE43" s="115"/>
      <c r="CF43" s="116"/>
      <c r="CG43" s="199" t="s">
        <v>231</v>
      </c>
      <c r="CH43" s="200"/>
      <c r="CI43" s="111" t="s">
        <v>907</v>
      </c>
      <c r="CJ43" s="111"/>
      <c r="CK43" s="111"/>
      <c r="CL43" s="111"/>
      <c r="CM43" s="111"/>
      <c r="CN43" s="111"/>
      <c r="CO43" s="111"/>
      <c r="CP43" s="111"/>
      <c r="CQ43" s="112">
        <v>475</v>
      </c>
      <c r="CR43" s="112"/>
      <c r="CS43" s="113"/>
      <c r="CT43" s="114"/>
      <c r="CU43" s="115"/>
      <c r="CV43" s="116"/>
    </row>
    <row r="44" spans="1:100" ht="14.25" customHeight="1" thickTop="1" thickBot="1" x14ac:dyDescent="0.25">
      <c r="A44" s="109" t="s">
        <v>232</v>
      </c>
      <c r="B44" s="110"/>
      <c r="C44" s="111" t="s">
        <v>694</v>
      </c>
      <c r="D44" s="111"/>
      <c r="E44" s="111"/>
      <c r="F44" s="111"/>
      <c r="G44" s="111"/>
      <c r="H44" s="111"/>
      <c r="I44" s="111"/>
      <c r="J44" s="111"/>
      <c r="K44" s="112">
        <v>460</v>
      </c>
      <c r="L44" s="112"/>
      <c r="M44" s="113"/>
      <c r="N44" s="114"/>
      <c r="O44" s="115"/>
      <c r="P44" s="116"/>
      <c r="Q44" s="199" t="s">
        <v>233</v>
      </c>
      <c r="R44" s="200"/>
      <c r="S44" s="242" t="s">
        <v>775</v>
      </c>
      <c r="T44" s="243"/>
      <c r="U44" s="243"/>
      <c r="V44" s="243"/>
      <c r="W44" s="243"/>
      <c r="X44" s="243"/>
      <c r="Y44" s="243"/>
      <c r="Z44" s="244"/>
      <c r="AA44" s="112">
        <v>830</v>
      </c>
      <c r="AB44" s="112"/>
      <c r="AC44" s="113"/>
      <c r="AD44" s="245"/>
      <c r="AE44" s="246"/>
      <c r="AF44" s="247"/>
      <c r="AG44" s="199" t="s">
        <v>234</v>
      </c>
      <c r="AH44" s="200"/>
      <c r="AI44" s="111" t="s">
        <v>771</v>
      </c>
      <c r="AJ44" s="111"/>
      <c r="AK44" s="111"/>
      <c r="AL44" s="111"/>
      <c r="AM44" s="111"/>
      <c r="AN44" s="111"/>
      <c r="AO44" s="111"/>
      <c r="AP44" s="111"/>
      <c r="AQ44" s="112">
        <v>290</v>
      </c>
      <c r="AR44" s="112"/>
      <c r="AS44" s="113"/>
      <c r="AT44" s="114"/>
      <c r="AU44" s="115"/>
      <c r="AV44" s="116"/>
      <c r="BA44" s="109" t="s">
        <v>235</v>
      </c>
      <c r="BB44" s="110"/>
      <c r="BC44" s="111" t="s">
        <v>820</v>
      </c>
      <c r="BD44" s="111"/>
      <c r="BE44" s="111"/>
      <c r="BF44" s="111"/>
      <c r="BG44" s="111"/>
      <c r="BH44" s="111"/>
      <c r="BI44" s="111"/>
      <c r="BJ44" s="111"/>
      <c r="BK44" s="112">
        <v>460</v>
      </c>
      <c r="BL44" s="112"/>
      <c r="BM44" s="113"/>
      <c r="BN44" s="114"/>
      <c r="BO44" s="115"/>
      <c r="BP44" s="116"/>
      <c r="BQ44" s="199" t="s">
        <v>236</v>
      </c>
      <c r="BR44" s="200"/>
      <c r="BS44" s="111" t="s">
        <v>868</v>
      </c>
      <c r="BT44" s="111"/>
      <c r="BU44" s="111"/>
      <c r="BV44" s="111"/>
      <c r="BW44" s="111"/>
      <c r="BX44" s="111"/>
      <c r="BY44" s="111"/>
      <c r="BZ44" s="111"/>
      <c r="CA44" s="112">
        <v>405</v>
      </c>
      <c r="CB44" s="112"/>
      <c r="CC44" s="113"/>
      <c r="CD44" s="114"/>
      <c r="CE44" s="115"/>
      <c r="CF44" s="116"/>
      <c r="CG44" s="199" t="s">
        <v>237</v>
      </c>
      <c r="CH44" s="200"/>
      <c r="CI44" s="111" t="s">
        <v>908</v>
      </c>
      <c r="CJ44" s="111"/>
      <c r="CK44" s="111"/>
      <c r="CL44" s="111"/>
      <c r="CM44" s="111"/>
      <c r="CN44" s="111"/>
      <c r="CO44" s="111"/>
      <c r="CP44" s="111"/>
      <c r="CQ44" s="112">
        <v>405</v>
      </c>
      <c r="CR44" s="112"/>
      <c r="CS44" s="113"/>
      <c r="CT44" s="114"/>
      <c r="CU44" s="115"/>
      <c r="CV44" s="116"/>
    </row>
    <row r="45" spans="1:100" ht="14.25" customHeight="1" thickTop="1" thickBot="1" x14ac:dyDescent="0.25">
      <c r="A45" s="109" t="s">
        <v>238</v>
      </c>
      <c r="B45" s="110"/>
      <c r="C45" s="111" t="s">
        <v>695</v>
      </c>
      <c r="D45" s="111"/>
      <c r="E45" s="111"/>
      <c r="F45" s="111"/>
      <c r="G45" s="111"/>
      <c r="H45" s="111"/>
      <c r="I45" s="111"/>
      <c r="J45" s="111"/>
      <c r="K45" s="112">
        <v>710</v>
      </c>
      <c r="L45" s="112"/>
      <c r="M45" s="113"/>
      <c r="N45" s="114"/>
      <c r="O45" s="115"/>
      <c r="P45" s="116"/>
      <c r="Q45" s="241" t="s">
        <v>239</v>
      </c>
      <c r="R45" s="229"/>
      <c r="S45" s="229"/>
      <c r="T45" s="229"/>
      <c r="U45" s="229"/>
      <c r="V45" s="229"/>
      <c r="W45" s="229"/>
      <c r="X45" s="229"/>
      <c r="Y45" s="229"/>
      <c r="Z45" s="230"/>
      <c r="AA45" s="231">
        <f>AA48+AA49+AA50+AA56</f>
        <v>3280</v>
      </c>
      <c r="AB45" s="232"/>
      <c r="AC45" s="233"/>
      <c r="AD45" s="234" t="s">
        <v>221</v>
      </c>
      <c r="AE45" s="235"/>
      <c r="AF45" s="236"/>
      <c r="AG45" s="199" t="s">
        <v>240</v>
      </c>
      <c r="AH45" s="200"/>
      <c r="AI45" s="111" t="s">
        <v>772</v>
      </c>
      <c r="AJ45" s="111"/>
      <c r="AK45" s="111"/>
      <c r="AL45" s="111"/>
      <c r="AM45" s="111"/>
      <c r="AN45" s="111"/>
      <c r="AO45" s="111"/>
      <c r="AP45" s="111"/>
      <c r="AQ45" s="112">
        <v>465</v>
      </c>
      <c r="AR45" s="112"/>
      <c r="AS45" s="113"/>
      <c r="AT45" s="114"/>
      <c r="AU45" s="115"/>
      <c r="AV45" s="116"/>
      <c r="BA45" s="109" t="s">
        <v>241</v>
      </c>
      <c r="BB45" s="110"/>
      <c r="BC45" s="111" t="s">
        <v>821</v>
      </c>
      <c r="BD45" s="111"/>
      <c r="BE45" s="111"/>
      <c r="BF45" s="111"/>
      <c r="BG45" s="111"/>
      <c r="BH45" s="111"/>
      <c r="BI45" s="111"/>
      <c r="BJ45" s="111"/>
      <c r="BK45" s="112">
        <v>525</v>
      </c>
      <c r="BL45" s="112"/>
      <c r="BM45" s="113"/>
      <c r="BN45" s="114"/>
      <c r="BO45" s="115"/>
      <c r="BP45" s="116"/>
      <c r="BQ45" s="199" t="s">
        <v>242</v>
      </c>
      <c r="BR45" s="200"/>
      <c r="BS45" s="111" t="s">
        <v>869</v>
      </c>
      <c r="BT45" s="111"/>
      <c r="BU45" s="111"/>
      <c r="BV45" s="111"/>
      <c r="BW45" s="111"/>
      <c r="BX45" s="111"/>
      <c r="BY45" s="111"/>
      <c r="BZ45" s="111"/>
      <c r="CA45" s="112">
        <v>440</v>
      </c>
      <c r="CB45" s="112"/>
      <c r="CC45" s="113"/>
      <c r="CD45" s="114"/>
      <c r="CE45" s="115"/>
      <c r="CF45" s="116"/>
      <c r="CG45" s="199" t="s">
        <v>243</v>
      </c>
      <c r="CH45" s="200"/>
      <c r="CI45" s="111" t="s">
        <v>909</v>
      </c>
      <c r="CJ45" s="111"/>
      <c r="CK45" s="111"/>
      <c r="CL45" s="111"/>
      <c r="CM45" s="111"/>
      <c r="CN45" s="111"/>
      <c r="CO45" s="111"/>
      <c r="CP45" s="111"/>
      <c r="CQ45" s="112">
        <v>425</v>
      </c>
      <c r="CR45" s="112"/>
      <c r="CS45" s="113"/>
      <c r="CT45" s="114"/>
      <c r="CU45" s="115"/>
      <c r="CV45" s="116"/>
    </row>
    <row r="46" spans="1:100" ht="14.25" customHeight="1" thickTop="1" x14ac:dyDescent="0.2">
      <c r="A46" s="109" t="s">
        <v>244</v>
      </c>
      <c r="B46" s="110"/>
      <c r="C46" s="111" t="s">
        <v>696</v>
      </c>
      <c r="D46" s="111"/>
      <c r="E46" s="111"/>
      <c r="F46" s="111"/>
      <c r="G46" s="111"/>
      <c r="H46" s="111"/>
      <c r="I46" s="111"/>
      <c r="J46" s="111"/>
      <c r="K46" s="112">
        <v>540</v>
      </c>
      <c r="L46" s="112"/>
      <c r="M46" s="113"/>
      <c r="N46" s="114"/>
      <c r="O46" s="115"/>
      <c r="P46" s="116"/>
      <c r="Q46" s="109" t="s">
        <v>245</v>
      </c>
      <c r="R46" s="110"/>
      <c r="S46" s="238" t="s">
        <v>776</v>
      </c>
      <c r="T46" s="239"/>
      <c r="U46" s="239"/>
      <c r="V46" s="239"/>
      <c r="W46" s="239"/>
      <c r="X46" s="239"/>
      <c r="Y46" s="239"/>
      <c r="Z46" s="240"/>
      <c r="AA46" s="112">
        <v>335</v>
      </c>
      <c r="AB46" s="112"/>
      <c r="AC46" s="113"/>
      <c r="AD46" s="114"/>
      <c r="AE46" s="115"/>
      <c r="AF46" s="116"/>
      <c r="AG46" s="199" t="s">
        <v>246</v>
      </c>
      <c r="AH46" s="200"/>
      <c r="AI46" s="111" t="s">
        <v>773</v>
      </c>
      <c r="AJ46" s="111"/>
      <c r="AK46" s="111"/>
      <c r="AL46" s="111"/>
      <c r="AM46" s="111"/>
      <c r="AN46" s="111"/>
      <c r="AO46" s="111"/>
      <c r="AP46" s="111"/>
      <c r="AQ46" s="112">
        <v>540</v>
      </c>
      <c r="AR46" s="112"/>
      <c r="AS46" s="113"/>
      <c r="AT46" s="114"/>
      <c r="AU46" s="115"/>
      <c r="AV46" s="116"/>
      <c r="BA46" s="109" t="s">
        <v>247</v>
      </c>
      <c r="BB46" s="110"/>
      <c r="BC46" s="111" t="s">
        <v>822</v>
      </c>
      <c r="BD46" s="111"/>
      <c r="BE46" s="111"/>
      <c r="BF46" s="111"/>
      <c r="BG46" s="111"/>
      <c r="BH46" s="111"/>
      <c r="BI46" s="111"/>
      <c r="BJ46" s="111"/>
      <c r="BK46" s="112">
        <v>670</v>
      </c>
      <c r="BL46" s="112"/>
      <c r="BM46" s="113"/>
      <c r="BN46" s="114"/>
      <c r="BO46" s="115"/>
      <c r="BP46" s="116"/>
      <c r="BQ46" s="199" t="s">
        <v>248</v>
      </c>
      <c r="BR46" s="200"/>
      <c r="BS46" s="111" t="s">
        <v>870</v>
      </c>
      <c r="BT46" s="111"/>
      <c r="BU46" s="111"/>
      <c r="BV46" s="111"/>
      <c r="BW46" s="111"/>
      <c r="BX46" s="111"/>
      <c r="BY46" s="111"/>
      <c r="BZ46" s="111"/>
      <c r="CA46" s="112">
        <v>420</v>
      </c>
      <c r="CB46" s="112"/>
      <c r="CC46" s="113"/>
      <c r="CD46" s="114"/>
      <c r="CE46" s="115"/>
      <c r="CF46" s="116"/>
      <c r="CG46" s="199" t="s">
        <v>249</v>
      </c>
      <c r="CH46" s="200"/>
      <c r="CI46" s="111" t="s">
        <v>910</v>
      </c>
      <c r="CJ46" s="111"/>
      <c r="CK46" s="111"/>
      <c r="CL46" s="111"/>
      <c r="CM46" s="111"/>
      <c r="CN46" s="111"/>
      <c r="CO46" s="111"/>
      <c r="CP46" s="111"/>
      <c r="CQ46" s="112">
        <v>580</v>
      </c>
      <c r="CR46" s="112"/>
      <c r="CS46" s="113"/>
      <c r="CT46" s="114"/>
      <c r="CU46" s="115"/>
      <c r="CV46" s="116"/>
    </row>
    <row r="47" spans="1:100" ht="14.25" customHeight="1" x14ac:dyDescent="0.2">
      <c r="A47" s="237" t="s">
        <v>250</v>
      </c>
      <c r="B47" s="110"/>
      <c r="C47" s="111" t="s">
        <v>697</v>
      </c>
      <c r="D47" s="111"/>
      <c r="E47" s="111"/>
      <c r="F47" s="111"/>
      <c r="G47" s="111"/>
      <c r="H47" s="111"/>
      <c r="I47" s="111"/>
      <c r="J47" s="111"/>
      <c r="K47" s="112">
        <v>300</v>
      </c>
      <c r="L47" s="112"/>
      <c r="M47" s="113"/>
      <c r="N47" s="114"/>
      <c r="O47" s="115"/>
      <c r="P47" s="116"/>
      <c r="Q47" s="109" t="s">
        <v>251</v>
      </c>
      <c r="R47" s="110"/>
      <c r="S47" s="111" t="s">
        <v>777</v>
      </c>
      <c r="T47" s="111"/>
      <c r="U47" s="111"/>
      <c r="V47" s="111"/>
      <c r="W47" s="111"/>
      <c r="X47" s="111"/>
      <c r="Y47" s="111"/>
      <c r="Z47" s="111"/>
      <c r="AA47" s="112">
        <v>390</v>
      </c>
      <c r="AB47" s="112"/>
      <c r="AC47" s="113"/>
      <c r="AD47" s="114"/>
      <c r="AE47" s="115"/>
      <c r="AF47" s="116"/>
      <c r="AG47" s="227" t="s">
        <v>252</v>
      </c>
      <c r="AH47" s="200"/>
      <c r="AI47" s="111" t="s">
        <v>774</v>
      </c>
      <c r="AJ47" s="111"/>
      <c r="AK47" s="111"/>
      <c r="AL47" s="111"/>
      <c r="AM47" s="111"/>
      <c r="AN47" s="111"/>
      <c r="AO47" s="111"/>
      <c r="AP47" s="111"/>
      <c r="AQ47" s="112">
        <v>495</v>
      </c>
      <c r="AR47" s="112"/>
      <c r="AS47" s="113"/>
      <c r="AT47" s="114"/>
      <c r="AU47" s="115"/>
      <c r="AV47" s="116"/>
      <c r="BA47" s="109" t="s">
        <v>253</v>
      </c>
      <c r="BB47" s="110"/>
      <c r="BC47" s="111" t="s">
        <v>823</v>
      </c>
      <c r="BD47" s="111"/>
      <c r="BE47" s="111"/>
      <c r="BF47" s="111"/>
      <c r="BG47" s="111"/>
      <c r="BH47" s="111"/>
      <c r="BI47" s="111"/>
      <c r="BJ47" s="111"/>
      <c r="BK47" s="112">
        <v>850</v>
      </c>
      <c r="BL47" s="112"/>
      <c r="BM47" s="113"/>
      <c r="BN47" s="114"/>
      <c r="BO47" s="115"/>
      <c r="BP47" s="116"/>
      <c r="BQ47" s="199" t="s">
        <v>254</v>
      </c>
      <c r="BR47" s="200"/>
      <c r="BS47" s="111" t="s">
        <v>871</v>
      </c>
      <c r="BT47" s="111"/>
      <c r="BU47" s="111"/>
      <c r="BV47" s="111"/>
      <c r="BW47" s="111"/>
      <c r="BX47" s="111"/>
      <c r="BY47" s="111"/>
      <c r="BZ47" s="111"/>
      <c r="CA47" s="112">
        <v>510</v>
      </c>
      <c r="CB47" s="112"/>
      <c r="CC47" s="113"/>
      <c r="CD47" s="114"/>
      <c r="CE47" s="115"/>
      <c r="CF47" s="116"/>
      <c r="CG47" s="199" t="s">
        <v>255</v>
      </c>
      <c r="CH47" s="200"/>
      <c r="CI47" s="111" t="s">
        <v>911</v>
      </c>
      <c r="CJ47" s="111"/>
      <c r="CK47" s="111"/>
      <c r="CL47" s="111"/>
      <c r="CM47" s="111"/>
      <c r="CN47" s="111"/>
      <c r="CO47" s="111"/>
      <c r="CP47" s="111"/>
      <c r="CQ47" s="112">
        <v>295</v>
      </c>
      <c r="CR47" s="112"/>
      <c r="CS47" s="113"/>
      <c r="CT47" s="114"/>
      <c r="CU47" s="115"/>
      <c r="CV47" s="116"/>
    </row>
    <row r="48" spans="1:100" ht="14.25" customHeight="1" thickBot="1" x14ac:dyDescent="0.25">
      <c r="A48" s="237" t="s">
        <v>256</v>
      </c>
      <c r="B48" s="110"/>
      <c r="C48" s="111" t="s">
        <v>698</v>
      </c>
      <c r="D48" s="111"/>
      <c r="E48" s="111"/>
      <c r="F48" s="111"/>
      <c r="G48" s="111"/>
      <c r="H48" s="111"/>
      <c r="I48" s="111"/>
      <c r="J48" s="111"/>
      <c r="K48" s="112">
        <v>580</v>
      </c>
      <c r="L48" s="112"/>
      <c r="M48" s="113"/>
      <c r="N48" s="114"/>
      <c r="O48" s="115"/>
      <c r="P48" s="116"/>
      <c r="Q48" s="199" t="s">
        <v>257</v>
      </c>
      <c r="R48" s="200"/>
      <c r="S48" s="111" t="s">
        <v>778</v>
      </c>
      <c r="T48" s="111"/>
      <c r="U48" s="111"/>
      <c r="V48" s="111"/>
      <c r="W48" s="111"/>
      <c r="X48" s="111"/>
      <c r="Y48" s="111"/>
      <c r="Z48" s="111"/>
      <c r="AA48" s="112">
        <v>480</v>
      </c>
      <c r="AB48" s="112"/>
      <c r="AC48" s="113"/>
      <c r="AD48" s="114"/>
      <c r="AE48" s="115"/>
      <c r="AF48" s="116"/>
      <c r="AG48" s="203" t="s">
        <v>258</v>
      </c>
      <c r="AH48" s="204"/>
      <c r="AI48" s="204"/>
      <c r="AJ48" s="204"/>
      <c r="AK48" s="204"/>
      <c r="AL48" s="204"/>
      <c r="AM48" s="204"/>
      <c r="AN48" s="204"/>
      <c r="AO48" s="204"/>
      <c r="AP48" s="204"/>
      <c r="AQ48" s="205">
        <f>SUM(AQ44:AS47)</f>
        <v>1790</v>
      </c>
      <c r="AR48" s="205"/>
      <c r="AS48" s="206"/>
      <c r="AT48" s="104" t="str">
        <f>IF(AA68="●","●",IF(COUNTA(AT44:AT47)=0,"",SUMIF(AT44:AT47,"●",AQ44:AQ47)+SUM(AT44:AT47)))</f>
        <v/>
      </c>
      <c r="AU48" s="105"/>
      <c r="AV48" s="106"/>
      <c r="BA48" s="109" t="s">
        <v>259</v>
      </c>
      <c r="BB48" s="110"/>
      <c r="BC48" s="111" t="s">
        <v>824</v>
      </c>
      <c r="BD48" s="111"/>
      <c r="BE48" s="111"/>
      <c r="BF48" s="111"/>
      <c r="BG48" s="111"/>
      <c r="BH48" s="111"/>
      <c r="BI48" s="111"/>
      <c r="BJ48" s="111"/>
      <c r="BK48" s="112">
        <v>815</v>
      </c>
      <c r="BL48" s="112"/>
      <c r="BM48" s="113"/>
      <c r="BN48" s="114"/>
      <c r="BO48" s="115"/>
      <c r="BP48" s="116"/>
      <c r="BQ48" s="199" t="s">
        <v>260</v>
      </c>
      <c r="BR48" s="200"/>
      <c r="BS48" s="111" t="s">
        <v>872</v>
      </c>
      <c r="BT48" s="111"/>
      <c r="BU48" s="111"/>
      <c r="BV48" s="111"/>
      <c r="BW48" s="111"/>
      <c r="BX48" s="111"/>
      <c r="BY48" s="111"/>
      <c r="BZ48" s="111"/>
      <c r="CA48" s="112">
        <v>510</v>
      </c>
      <c r="CB48" s="112"/>
      <c r="CC48" s="113"/>
      <c r="CD48" s="114"/>
      <c r="CE48" s="115"/>
      <c r="CF48" s="116"/>
      <c r="CG48" s="199" t="s">
        <v>261</v>
      </c>
      <c r="CH48" s="200"/>
      <c r="CI48" s="111" t="s">
        <v>912</v>
      </c>
      <c r="CJ48" s="111"/>
      <c r="CK48" s="111"/>
      <c r="CL48" s="111"/>
      <c r="CM48" s="111"/>
      <c r="CN48" s="111"/>
      <c r="CO48" s="111"/>
      <c r="CP48" s="111"/>
      <c r="CQ48" s="112">
        <v>370</v>
      </c>
      <c r="CR48" s="112"/>
      <c r="CS48" s="113"/>
      <c r="CT48" s="114"/>
      <c r="CU48" s="115"/>
      <c r="CV48" s="116"/>
    </row>
    <row r="49" spans="1:100" ht="14.25" customHeight="1" thickTop="1" x14ac:dyDescent="0.2">
      <c r="A49" s="109" t="s">
        <v>262</v>
      </c>
      <c r="B49" s="110"/>
      <c r="C49" s="111" t="s">
        <v>699</v>
      </c>
      <c r="D49" s="111"/>
      <c r="E49" s="111"/>
      <c r="F49" s="111"/>
      <c r="G49" s="111"/>
      <c r="H49" s="111"/>
      <c r="I49" s="111"/>
      <c r="J49" s="111"/>
      <c r="K49" s="112">
        <v>870</v>
      </c>
      <c r="L49" s="112"/>
      <c r="M49" s="113"/>
      <c r="N49" s="114"/>
      <c r="O49" s="115"/>
      <c r="P49" s="116"/>
      <c r="Q49" s="109" t="s">
        <v>263</v>
      </c>
      <c r="R49" s="110"/>
      <c r="S49" s="111" t="s">
        <v>779</v>
      </c>
      <c r="T49" s="111"/>
      <c r="U49" s="111"/>
      <c r="V49" s="111"/>
      <c r="W49" s="111"/>
      <c r="X49" s="111"/>
      <c r="Y49" s="111"/>
      <c r="Z49" s="111"/>
      <c r="AA49" s="112">
        <v>405</v>
      </c>
      <c r="AB49" s="112"/>
      <c r="AC49" s="113"/>
      <c r="AD49" s="114"/>
      <c r="AE49" s="115"/>
      <c r="AF49" s="116"/>
      <c r="AG49" s="23"/>
      <c r="AH49" s="23"/>
      <c r="AI49" s="23"/>
      <c r="AJ49" s="23"/>
      <c r="AK49" s="23"/>
      <c r="AL49" s="23"/>
      <c r="AM49" s="23"/>
      <c r="AN49" s="23"/>
      <c r="AO49" s="23"/>
      <c r="AP49" s="23"/>
      <c r="AQ49" s="23"/>
      <c r="AR49" s="23"/>
      <c r="AS49" s="23"/>
      <c r="AT49" s="24"/>
      <c r="AU49" s="24"/>
      <c r="AV49" s="24"/>
      <c r="BA49" s="109" t="s">
        <v>264</v>
      </c>
      <c r="BB49" s="110"/>
      <c r="BC49" s="111" t="s">
        <v>825</v>
      </c>
      <c r="BD49" s="111"/>
      <c r="BE49" s="111"/>
      <c r="BF49" s="111"/>
      <c r="BG49" s="111"/>
      <c r="BH49" s="111"/>
      <c r="BI49" s="111"/>
      <c r="BJ49" s="111"/>
      <c r="BK49" s="112">
        <v>480</v>
      </c>
      <c r="BL49" s="112"/>
      <c r="BM49" s="113"/>
      <c r="BN49" s="114"/>
      <c r="BO49" s="115"/>
      <c r="BP49" s="116"/>
      <c r="BQ49" s="199" t="s">
        <v>265</v>
      </c>
      <c r="BR49" s="200"/>
      <c r="BS49" s="111" t="s">
        <v>873</v>
      </c>
      <c r="BT49" s="111"/>
      <c r="BU49" s="111"/>
      <c r="BV49" s="111"/>
      <c r="BW49" s="111"/>
      <c r="BX49" s="111"/>
      <c r="BY49" s="111"/>
      <c r="BZ49" s="111"/>
      <c r="CA49" s="112">
        <v>355</v>
      </c>
      <c r="CB49" s="112"/>
      <c r="CC49" s="113"/>
      <c r="CD49" s="114"/>
      <c r="CE49" s="115"/>
      <c r="CF49" s="116"/>
      <c r="CG49" s="199" t="s">
        <v>266</v>
      </c>
      <c r="CH49" s="200"/>
      <c r="CI49" s="111" t="s">
        <v>913</v>
      </c>
      <c r="CJ49" s="111"/>
      <c r="CK49" s="111"/>
      <c r="CL49" s="111"/>
      <c r="CM49" s="111"/>
      <c r="CN49" s="111"/>
      <c r="CO49" s="111"/>
      <c r="CP49" s="111"/>
      <c r="CQ49" s="112">
        <v>690</v>
      </c>
      <c r="CR49" s="112"/>
      <c r="CS49" s="113"/>
      <c r="CT49" s="114"/>
      <c r="CU49" s="115"/>
      <c r="CV49" s="116"/>
    </row>
    <row r="50" spans="1:100" ht="14.25" customHeight="1" x14ac:dyDescent="0.2">
      <c r="A50" s="109" t="s">
        <v>267</v>
      </c>
      <c r="B50" s="110"/>
      <c r="C50" s="111" t="s">
        <v>700</v>
      </c>
      <c r="D50" s="111"/>
      <c r="E50" s="111"/>
      <c r="F50" s="111"/>
      <c r="G50" s="111"/>
      <c r="H50" s="111"/>
      <c r="I50" s="111"/>
      <c r="J50" s="111"/>
      <c r="K50" s="112">
        <v>820</v>
      </c>
      <c r="L50" s="112"/>
      <c r="M50" s="113"/>
      <c r="N50" s="114"/>
      <c r="O50" s="115"/>
      <c r="P50" s="116"/>
      <c r="Q50" s="199" t="s">
        <v>268</v>
      </c>
      <c r="R50" s="200"/>
      <c r="S50" s="111" t="s">
        <v>780</v>
      </c>
      <c r="T50" s="111"/>
      <c r="U50" s="111"/>
      <c r="V50" s="111"/>
      <c r="W50" s="111"/>
      <c r="X50" s="111"/>
      <c r="Y50" s="111"/>
      <c r="Z50" s="111"/>
      <c r="AA50" s="112">
        <v>600</v>
      </c>
      <c r="AB50" s="112"/>
      <c r="AC50" s="113"/>
      <c r="AD50" s="114"/>
      <c r="AE50" s="115"/>
      <c r="AF50" s="116"/>
      <c r="AG50" s="7"/>
      <c r="AH50" s="7"/>
      <c r="AI50" s="7"/>
      <c r="AJ50" s="7"/>
      <c r="AK50" s="7"/>
      <c r="AL50" s="7"/>
      <c r="AM50" s="7"/>
      <c r="AN50" s="7"/>
      <c r="AO50" s="7"/>
      <c r="AP50" s="7"/>
      <c r="AQ50" s="7"/>
      <c r="AR50" s="7"/>
      <c r="AS50" s="7"/>
      <c r="AT50" s="7"/>
      <c r="AU50" s="7"/>
      <c r="AV50" s="7"/>
      <c r="AW50" s="25"/>
      <c r="AX50" s="25"/>
      <c r="BA50" s="109" t="s">
        <v>269</v>
      </c>
      <c r="BB50" s="110"/>
      <c r="BC50" s="111" t="s">
        <v>826</v>
      </c>
      <c r="BD50" s="111"/>
      <c r="BE50" s="111"/>
      <c r="BF50" s="111"/>
      <c r="BG50" s="111"/>
      <c r="BH50" s="111"/>
      <c r="BI50" s="111"/>
      <c r="BJ50" s="111"/>
      <c r="BK50" s="112">
        <v>820</v>
      </c>
      <c r="BL50" s="112"/>
      <c r="BM50" s="113"/>
      <c r="BN50" s="114"/>
      <c r="BO50" s="115"/>
      <c r="BP50" s="116"/>
      <c r="BQ50" s="199" t="s">
        <v>270</v>
      </c>
      <c r="BR50" s="200"/>
      <c r="BS50" s="111" t="s">
        <v>874</v>
      </c>
      <c r="BT50" s="111"/>
      <c r="BU50" s="111"/>
      <c r="BV50" s="111"/>
      <c r="BW50" s="111"/>
      <c r="BX50" s="111"/>
      <c r="BY50" s="111"/>
      <c r="BZ50" s="111"/>
      <c r="CA50" s="112">
        <v>280</v>
      </c>
      <c r="CB50" s="112"/>
      <c r="CC50" s="113"/>
      <c r="CD50" s="114"/>
      <c r="CE50" s="115"/>
      <c r="CF50" s="116"/>
      <c r="CG50" s="199" t="s">
        <v>271</v>
      </c>
      <c r="CH50" s="200"/>
      <c r="CI50" s="111" t="s">
        <v>914</v>
      </c>
      <c r="CJ50" s="111"/>
      <c r="CK50" s="111"/>
      <c r="CL50" s="111"/>
      <c r="CM50" s="111"/>
      <c r="CN50" s="111"/>
      <c r="CO50" s="111"/>
      <c r="CP50" s="111"/>
      <c r="CQ50" s="112">
        <v>590</v>
      </c>
      <c r="CR50" s="112"/>
      <c r="CS50" s="113"/>
      <c r="CT50" s="114"/>
      <c r="CU50" s="115"/>
      <c r="CV50" s="116"/>
    </row>
    <row r="51" spans="1:100" ht="14.25" customHeight="1" x14ac:dyDescent="0.2">
      <c r="A51" s="109" t="s">
        <v>272</v>
      </c>
      <c r="B51" s="110"/>
      <c r="C51" s="111" t="s">
        <v>701</v>
      </c>
      <c r="D51" s="111"/>
      <c r="E51" s="111"/>
      <c r="F51" s="111"/>
      <c r="G51" s="111"/>
      <c r="H51" s="111"/>
      <c r="I51" s="111"/>
      <c r="J51" s="111"/>
      <c r="K51" s="112">
        <v>575</v>
      </c>
      <c r="L51" s="112"/>
      <c r="M51" s="113"/>
      <c r="N51" s="114"/>
      <c r="O51" s="115"/>
      <c r="P51" s="116"/>
      <c r="Q51" s="203" t="s">
        <v>273</v>
      </c>
      <c r="R51" s="204"/>
      <c r="S51" s="204"/>
      <c r="T51" s="204"/>
      <c r="U51" s="204"/>
      <c r="V51" s="204"/>
      <c r="W51" s="204"/>
      <c r="X51" s="204"/>
      <c r="Y51" s="204"/>
      <c r="Z51" s="204"/>
      <c r="AA51" s="205">
        <f>SUM(AA46:AC50)</f>
        <v>2210</v>
      </c>
      <c r="AB51" s="205"/>
      <c r="AC51" s="206"/>
      <c r="AD51" s="207" t="str">
        <f>IF(AA68="●","●",IF(COUNTA(AD46:AD50)=0,"",SUMIF(AD46:AD50,"●",AA46:AA50)+SUM(AD46:AD50)))</f>
        <v/>
      </c>
      <c r="AE51" s="208"/>
      <c r="AF51" s="209"/>
      <c r="AH51" s="25"/>
      <c r="AI51" s="25"/>
      <c r="AJ51" s="25"/>
      <c r="AK51" s="25"/>
      <c r="AL51" s="25"/>
      <c r="AM51" s="25"/>
      <c r="AN51" s="25"/>
      <c r="AO51" s="25"/>
      <c r="AP51" s="25"/>
      <c r="AQ51" s="25"/>
      <c r="AR51" s="25"/>
      <c r="AS51" s="25"/>
      <c r="AT51" s="25"/>
      <c r="AU51" s="25"/>
      <c r="AV51" s="25"/>
      <c r="AW51" s="25"/>
      <c r="AX51" s="25"/>
      <c r="BA51" s="109" t="s">
        <v>274</v>
      </c>
      <c r="BB51" s="110"/>
      <c r="BC51" s="111" t="s">
        <v>827</v>
      </c>
      <c r="BD51" s="111"/>
      <c r="BE51" s="111"/>
      <c r="BF51" s="111"/>
      <c r="BG51" s="111"/>
      <c r="BH51" s="111"/>
      <c r="BI51" s="111"/>
      <c r="BJ51" s="111"/>
      <c r="BK51" s="112">
        <v>525</v>
      </c>
      <c r="BL51" s="112"/>
      <c r="BM51" s="113"/>
      <c r="BN51" s="114"/>
      <c r="BO51" s="115"/>
      <c r="BP51" s="116"/>
      <c r="BQ51" s="199" t="s">
        <v>275</v>
      </c>
      <c r="BR51" s="200"/>
      <c r="BS51" s="111" t="s">
        <v>875</v>
      </c>
      <c r="BT51" s="111"/>
      <c r="BU51" s="111"/>
      <c r="BV51" s="111"/>
      <c r="BW51" s="111"/>
      <c r="BX51" s="111"/>
      <c r="BY51" s="111"/>
      <c r="BZ51" s="111"/>
      <c r="CA51" s="112">
        <v>505</v>
      </c>
      <c r="CB51" s="112"/>
      <c r="CC51" s="113"/>
      <c r="CD51" s="114"/>
      <c r="CE51" s="115"/>
      <c r="CF51" s="116"/>
      <c r="CG51" s="199" t="s">
        <v>276</v>
      </c>
      <c r="CH51" s="200"/>
      <c r="CI51" s="111" t="s">
        <v>915</v>
      </c>
      <c r="CJ51" s="111"/>
      <c r="CK51" s="111"/>
      <c r="CL51" s="111"/>
      <c r="CM51" s="111"/>
      <c r="CN51" s="111"/>
      <c r="CO51" s="111"/>
      <c r="CP51" s="111"/>
      <c r="CQ51" s="112">
        <v>310</v>
      </c>
      <c r="CR51" s="112"/>
      <c r="CS51" s="113"/>
      <c r="CT51" s="114"/>
      <c r="CU51" s="115"/>
      <c r="CV51" s="116"/>
    </row>
    <row r="52" spans="1:100" ht="14.25" customHeight="1" x14ac:dyDescent="0.2">
      <c r="A52" s="109" t="s">
        <v>277</v>
      </c>
      <c r="B52" s="110"/>
      <c r="C52" s="111" t="s">
        <v>702</v>
      </c>
      <c r="D52" s="111"/>
      <c r="E52" s="111"/>
      <c r="F52" s="111"/>
      <c r="G52" s="111"/>
      <c r="H52" s="111"/>
      <c r="I52" s="111"/>
      <c r="J52" s="111"/>
      <c r="K52" s="112">
        <v>480</v>
      </c>
      <c r="L52" s="112"/>
      <c r="M52" s="113"/>
      <c r="N52" s="114"/>
      <c r="O52" s="115"/>
      <c r="P52" s="116"/>
      <c r="Q52" s="109" t="s">
        <v>278</v>
      </c>
      <c r="R52" s="110"/>
      <c r="S52" s="111" t="s">
        <v>781</v>
      </c>
      <c r="T52" s="111"/>
      <c r="U52" s="111"/>
      <c r="V52" s="111"/>
      <c r="W52" s="111"/>
      <c r="X52" s="111"/>
      <c r="Y52" s="111"/>
      <c r="Z52" s="111"/>
      <c r="AA52" s="112">
        <v>360</v>
      </c>
      <c r="AB52" s="112"/>
      <c r="AC52" s="113"/>
      <c r="AD52" s="114"/>
      <c r="AE52" s="115"/>
      <c r="AF52" s="116"/>
      <c r="AH52" s="25"/>
      <c r="AI52" s="26"/>
      <c r="AJ52" s="52"/>
      <c r="AK52" s="52"/>
      <c r="AL52" s="52"/>
      <c r="AM52" s="52"/>
      <c r="AN52" s="52"/>
      <c r="AO52" s="52"/>
      <c r="AP52" s="52"/>
      <c r="AQ52" s="52"/>
      <c r="AR52" s="52"/>
      <c r="AS52" s="52"/>
      <c r="AT52" s="52"/>
      <c r="AU52" s="52"/>
      <c r="AV52" s="27"/>
      <c r="AW52" s="27"/>
      <c r="AX52" s="27"/>
      <c r="BA52" s="109" t="s">
        <v>279</v>
      </c>
      <c r="BB52" s="110"/>
      <c r="BC52" s="111" t="s">
        <v>828</v>
      </c>
      <c r="BD52" s="111"/>
      <c r="BE52" s="111"/>
      <c r="BF52" s="111"/>
      <c r="BG52" s="111"/>
      <c r="BH52" s="111"/>
      <c r="BI52" s="111"/>
      <c r="BJ52" s="111"/>
      <c r="BK52" s="112">
        <v>525</v>
      </c>
      <c r="BL52" s="112"/>
      <c r="BM52" s="113"/>
      <c r="BN52" s="114"/>
      <c r="BO52" s="115"/>
      <c r="BP52" s="116"/>
      <c r="BQ52" s="203" t="s">
        <v>280</v>
      </c>
      <c r="BR52" s="204"/>
      <c r="BS52" s="204"/>
      <c r="BT52" s="204"/>
      <c r="BU52" s="204"/>
      <c r="BV52" s="204"/>
      <c r="BW52" s="204"/>
      <c r="BX52" s="204"/>
      <c r="BY52" s="204"/>
      <c r="BZ52" s="204"/>
      <c r="CA52" s="205">
        <f>SUM(CA32:CC51)</f>
        <v>9650</v>
      </c>
      <c r="CB52" s="205"/>
      <c r="CC52" s="206"/>
      <c r="CD52" s="207" t="str">
        <f>IF(CQ56="●","●",IF(COUNTA(CD32:CD51)=0,"",SUMIF(CD32:CD51,"●",CA32:CA51)+SUM(CD32:CD51)))</f>
        <v/>
      </c>
      <c r="CE52" s="208"/>
      <c r="CF52" s="209"/>
      <c r="CG52" s="227" t="s">
        <v>281</v>
      </c>
      <c r="CH52" s="200"/>
      <c r="CI52" s="111" t="s">
        <v>916</v>
      </c>
      <c r="CJ52" s="111"/>
      <c r="CK52" s="111"/>
      <c r="CL52" s="111"/>
      <c r="CM52" s="111"/>
      <c r="CN52" s="111"/>
      <c r="CO52" s="111"/>
      <c r="CP52" s="111"/>
      <c r="CQ52" s="112">
        <v>335</v>
      </c>
      <c r="CR52" s="112"/>
      <c r="CS52" s="113"/>
      <c r="CT52" s="114"/>
      <c r="CU52" s="115"/>
      <c r="CV52" s="116"/>
    </row>
    <row r="53" spans="1:100" ht="14.25" customHeight="1" x14ac:dyDescent="0.2">
      <c r="A53" s="109" t="s">
        <v>282</v>
      </c>
      <c r="B53" s="110"/>
      <c r="C53" s="111" t="s">
        <v>703</v>
      </c>
      <c r="D53" s="111"/>
      <c r="E53" s="111"/>
      <c r="F53" s="111"/>
      <c r="G53" s="111"/>
      <c r="H53" s="111"/>
      <c r="I53" s="111"/>
      <c r="J53" s="111"/>
      <c r="K53" s="112">
        <v>340</v>
      </c>
      <c r="L53" s="112"/>
      <c r="M53" s="113"/>
      <c r="N53" s="114"/>
      <c r="O53" s="115"/>
      <c r="P53" s="116"/>
      <c r="Q53" s="109" t="s">
        <v>283</v>
      </c>
      <c r="R53" s="110"/>
      <c r="S53" s="111" t="s">
        <v>782</v>
      </c>
      <c r="T53" s="111"/>
      <c r="U53" s="111"/>
      <c r="V53" s="111"/>
      <c r="W53" s="111"/>
      <c r="X53" s="111"/>
      <c r="Y53" s="111"/>
      <c r="Z53" s="111"/>
      <c r="AA53" s="112">
        <v>525</v>
      </c>
      <c r="AB53" s="112"/>
      <c r="AC53" s="113"/>
      <c r="AD53" s="114"/>
      <c r="AE53" s="115"/>
      <c r="AF53" s="116"/>
      <c r="AH53" s="26"/>
      <c r="AI53" s="26"/>
      <c r="AJ53" s="28"/>
      <c r="AK53" s="28"/>
      <c r="AL53" s="28"/>
      <c r="AM53" s="28"/>
      <c r="AN53" s="28"/>
      <c r="AO53" s="28"/>
      <c r="AP53" s="28"/>
      <c r="AQ53" s="28"/>
      <c r="AR53" s="28"/>
      <c r="AS53" s="52"/>
      <c r="AT53" s="52"/>
      <c r="AU53" s="52"/>
      <c r="AV53" s="27"/>
      <c r="AW53" s="27"/>
      <c r="AX53" s="27"/>
      <c r="BA53" s="109" t="s">
        <v>284</v>
      </c>
      <c r="BB53" s="110"/>
      <c r="BC53" s="111" t="s">
        <v>829</v>
      </c>
      <c r="BD53" s="111"/>
      <c r="BE53" s="111"/>
      <c r="BF53" s="111"/>
      <c r="BG53" s="111"/>
      <c r="BH53" s="111"/>
      <c r="BI53" s="111"/>
      <c r="BJ53" s="111"/>
      <c r="BK53" s="112">
        <v>1065</v>
      </c>
      <c r="BL53" s="112"/>
      <c r="BM53" s="113"/>
      <c r="BN53" s="114"/>
      <c r="BO53" s="115"/>
      <c r="BP53" s="116"/>
      <c r="BQ53" s="199" t="s">
        <v>285</v>
      </c>
      <c r="BR53" s="200"/>
      <c r="BS53" s="111" t="s">
        <v>876</v>
      </c>
      <c r="BT53" s="111"/>
      <c r="BU53" s="111"/>
      <c r="BV53" s="111"/>
      <c r="BW53" s="111"/>
      <c r="BX53" s="111"/>
      <c r="BY53" s="111"/>
      <c r="BZ53" s="111"/>
      <c r="CA53" s="112">
        <v>385</v>
      </c>
      <c r="CB53" s="112"/>
      <c r="CC53" s="113"/>
      <c r="CD53" s="114"/>
      <c r="CE53" s="115"/>
      <c r="CF53" s="116"/>
      <c r="CG53" s="199" t="s">
        <v>286</v>
      </c>
      <c r="CH53" s="200"/>
      <c r="CI53" s="111" t="s">
        <v>917</v>
      </c>
      <c r="CJ53" s="111"/>
      <c r="CK53" s="111"/>
      <c r="CL53" s="111"/>
      <c r="CM53" s="111"/>
      <c r="CN53" s="111"/>
      <c r="CO53" s="111"/>
      <c r="CP53" s="111"/>
      <c r="CQ53" s="112">
        <v>350</v>
      </c>
      <c r="CR53" s="112"/>
      <c r="CS53" s="113"/>
      <c r="CT53" s="114"/>
      <c r="CU53" s="115"/>
      <c r="CV53" s="116"/>
    </row>
    <row r="54" spans="1:100" ht="14.25" customHeight="1" x14ac:dyDescent="0.2">
      <c r="A54" s="109" t="s">
        <v>287</v>
      </c>
      <c r="B54" s="110"/>
      <c r="C54" s="111" t="s">
        <v>704</v>
      </c>
      <c r="D54" s="111"/>
      <c r="E54" s="111"/>
      <c r="F54" s="111"/>
      <c r="G54" s="111"/>
      <c r="H54" s="111"/>
      <c r="I54" s="111"/>
      <c r="J54" s="111"/>
      <c r="K54" s="112">
        <v>420</v>
      </c>
      <c r="L54" s="112"/>
      <c r="M54" s="113"/>
      <c r="N54" s="114"/>
      <c r="O54" s="115"/>
      <c r="P54" s="116"/>
      <c r="Q54" s="109" t="s">
        <v>288</v>
      </c>
      <c r="R54" s="110"/>
      <c r="S54" s="111" t="s">
        <v>783</v>
      </c>
      <c r="T54" s="111"/>
      <c r="U54" s="111"/>
      <c r="V54" s="111"/>
      <c r="W54" s="111"/>
      <c r="X54" s="111"/>
      <c r="Y54" s="111"/>
      <c r="Z54" s="111"/>
      <c r="AA54" s="112">
        <v>435</v>
      </c>
      <c r="AB54" s="112"/>
      <c r="AC54" s="113"/>
      <c r="AD54" s="114"/>
      <c r="AE54" s="115"/>
      <c r="AF54" s="116"/>
      <c r="AH54" s="26"/>
      <c r="AI54" s="26"/>
      <c r="AJ54" s="28"/>
      <c r="AK54" s="28"/>
      <c r="AL54" s="28"/>
      <c r="AM54" s="28"/>
      <c r="AN54" s="28"/>
      <c r="AO54" s="28"/>
      <c r="AP54" s="28"/>
      <c r="AQ54" s="28"/>
      <c r="AR54" s="28"/>
      <c r="AS54" s="53"/>
      <c r="AT54" s="53"/>
      <c r="AU54" s="53"/>
      <c r="AV54" s="29"/>
      <c r="AW54" s="29"/>
      <c r="AX54" s="29"/>
      <c r="BA54" s="109" t="s">
        <v>289</v>
      </c>
      <c r="BB54" s="110"/>
      <c r="BC54" s="111" t="s">
        <v>830</v>
      </c>
      <c r="BD54" s="111"/>
      <c r="BE54" s="111"/>
      <c r="BF54" s="111"/>
      <c r="BG54" s="111"/>
      <c r="BH54" s="111"/>
      <c r="BI54" s="111"/>
      <c r="BJ54" s="111"/>
      <c r="BK54" s="112">
        <v>480</v>
      </c>
      <c r="BL54" s="112"/>
      <c r="BM54" s="113"/>
      <c r="BN54" s="114"/>
      <c r="BO54" s="115"/>
      <c r="BP54" s="116"/>
      <c r="BQ54" s="199" t="s">
        <v>290</v>
      </c>
      <c r="BR54" s="200"/>
      <c r="BS54" s="111" t="s">
        <v>877</v>
      </c>
      <c r="BT54" s="111"/>
      <c r="BU54" s="111"/>
      <c r="BV54" s="111"/>
      <c r="BW54" s="111"/>
      <c r="BX54" s="111"/>
      <c r="BY54" s="111"/>
      <c r="BZ54" s="111"/>
      <c r="CA54" s="112">
        <v>550</v>
      </c>
      <c r="CB54" s="112"/>
      <c r="CC54" s="113"/>
      <c r="CD54" s="114"/>
      <c r="CE54" s="115"/>
      <c r="CF54" s="116"/>
      <c r="CG54" s="199" t="s">
        <v>291</v>
      </c>
      <c r="CH54" s="200"/>
      <c r="CI54" s="111" t="s">
        <v>918</v>
      </c>
      <c r="CJ54" s="111"/>
      <c r="CK54" s="111"/>
      <c r="CL54" s="111"/>
      <c r="CM54" s="111"/>
      <c r="CN54" s="111"/>
      <c r="CO54" s="111"/>
      <c r="CP54" s="111"/>
      <c r="CQ54" s="112">
        <v>650</v>
      </c>
      <c r="CR54" s="112"/>
      <c r="CS54" s="113"/>
      <c r="CT54" s="114"/>
      <c r="CU54" s="115"/>
      <c r="CV54" s="116"/>
    </row>
    <row r="55" spans="1:100" ht="14.25" customHeight="1" thickBot="1" x14ac:dyDescent="0.25">
      <c r="A55" s="109" t="s">
        <v>292</v>
      </c>
      <c r="B55" s="110"/>
      <c r="C55" s="111" t="s">
        <v>705</v>
      </c>
      <c r="D55" s="111"/>
      <c r="E55" s="111"/>
      <c r="F55" s="111"/>
      <c r="G55" s="111"/>
      <c r="H55" s="111"/>
      <c r="I55" s="111"/>
      <c r="J55" s="111"/>
      <c r="K55" s="112">
        <v>480</v>
      </c>
      <c r="L55" s="112"/>
      <c r="M55" s="113"/>
      <c r="N55" s="114"/>
      <c r="O55" s="115"/>
      <c r="P55" s="116"/>
      <c r="Q55" s="109" t="s">
        <v>293</v>
      </c>
      <c r="R55" s="110"/>
      <c r="S55" s="111" t="s">
        <v>784</v>
      </c>
      <c r="T55" s="111"/>
      <c r="U55" s="111"/>
      <c r="V55" s="111"/>
      <c r="W55" s="111"/>
      <c r="X55" s="111"/>
      <c r="Y55" s="111"/>
      <c r="Z55" s="111"/>
      <c r="AA55" s="112">
        <v>475</v>
      </c>
      <c r="AB55" s="112"/>
      <c r="AC55" s="113"/>
      <c r="AD55" s="114"/>
      <c r="AE55" s="115"/>
      <c r="AF55" s="116"/>
      <c r="AH55" s="26"/>
      <c r="AI55" s="26"/>
      <c r="AJ55" s="28"/>
      <c r="AK55" s="28"/>
      <c r="AL55" s="28"/>
      <c r="AM55" s="28"/>
      <c r="AN55" s="28"/>
      <c r="AO55" s="28"/>
      <c r="AP55" s="28"/>
      <c r="AQ55" s="28"/>
      <c r="AR55" s="28"/>
      <c r="AS55" s="53"/>
      <c r="AT55" s="53"/>
      <c r="AU55" s="53"/>
      <c r="AV55" s="29"/>
      <c r="AW55" s="29"/>
      <c r="AX55" s="29"/>
      <c r="BA55" s="109" t="s">
        <v>294</v>
      </c>
      <c r="BB55" s="110"/>
      <c r="BC55" s="111" t="s">
        <v>831</v>
      </c>
      <c r="BD55" s="111"/>
      <c r="BE55" s="111"/>
      <c r="BF55" s="111"/>
      <c r="BG55" s="111"/>
      <c r="BH55" s="111"/>
      <c r="BI55" s="111"/>
      <c r="BJ55" s="111"/>
      <c r="BK55" s="112">
        <v>450</v>
      </c>
      <c r="BL55" s="112"/>
      <c r="BM55" s="113"/>
      <c r="BN55" s="114"/>
      <c r="BO55" s="115"/>
      <c r="BP55" s="116"/>
      <c r="BQ55" s="199" t="s">
        <v>295</v>
      </c>
      <c r="BR55" s="200"/>
      <c r="BS55" s="111" t="s">
        <v>878</v>
      </c>
      <c r="BT55" s="111"/>
      <c r="BU55" s="111"/>
      <c r="BV55" s="111"/>
      <c r="BW55" s="111"/>
      <c r="BX55" s="111"/>
      <c r="BY55" s="111"/>
      <c r="BZ55" s="111"/>
      <c r="CA55" s="112">
        <v>470</v>
      </c>
      <c r="CB55" s="112"/>
      <c r="CC55" s="113"/>
      <c r="CD55" s="114"/>
      <c r="CE55" s="115"/>
      <c r="CF55" s="116"/>
      <c r="CG55" s="180" t="s">
        <v>296</v>
      </c>
      <c r="CH55" s="181"/>
      <c r="CI55" s="181"/>
      <c r="CJ55" s="181"/>
      <c r="CK55" s="181"/>
      <c r="CL55" s="181"/>
      <c r="CM55" s="181"/>
      <c r="CN55" s="181"/>
      <c r="CO55" s="181"/>
      <c r="CP55" s="181"/>
      <c r="CQ55" s="182">
        <f>SUM(CQ38:CS54)</f>
        <v>8210</v>
      </c>
      <c r="CR55" s="182"/>
      <c r="CS55" s="183"/>
      <c r="CT55" s="104" t="str">
        <f>IF(CQ56="●","●",IF(COUNTA(CT38:CT54)=0,"",SUMIF(CT38:CT54,"●",CQ38:CQ54)+SUM(CT38:CT54)))</f>
        <v/>
      </c>
      <c r="CU55" s="105"/>
      <c r="CV55" s="106"/>
    </row>
    <row r="56" spans="1:100" ht="14.25" customHeight="1" thickTop="1" thickBot="1" x14ac:dyDescent="0.25">
      <c r="A56" s="237" t="s">
        <v>297</v>
      </c>
      <c r="B56" s="110"/>
      <c r="C56" s="111" t="s">
        <v>706</v>
      </c>
      <c r="D56" s="111"/>
      <c r="E56" s="111"/>
      <c r="F56" s="111"/>
      <c r="G56" s="111"/>
      <c r="H56" s="111"/>
      <c r="I56" s="111"/>
      <c r="J56" s="111"/>
      <c r="K56" s="112">
        <v>435</v>
      </c>
      <c r="L56" s="112"/>
      <c r="M56" s="113"/>
      <c r="N56" s="114"/>
      <c r="O56" s="115"/>
      <c r="P56" s="116"/>
      <c r="Q56" s="203" t="s">
        <v>298</v>
      </c>
      <c r="R56" s="204"/>
      <c r="S56" s="204"/>
      <c r="T56" s="204"/>
      <c r="U56" s="204"/>
      <c r="V56" s="204"/>
      <c r="W56" s="204"/>
      <c r="X56" s="204"/>
      <c r="Y56" s="204"/>
      <c r="Z56" s="204"/>
      <c r="AA56" s="205">
        <f>SUM(AA52:AC55)</f>
        <v>1795</v>
      </c>
      <c r="AB56" s="205"/>
      <c r="AC56" s="206"/>
      <c r="AD56" s="104" t="str">
        <f>IF(AA68="●","●",IF(COUNTA(AD52:AD55)=0,"",SUMIF(AD52:AD55,"●",AA52:AA55)+SUM(AD52:AD55)))</f>
        <v/>
      </c>
      <c r="AE56" s="105"/>
      <c r="AF56" s="106"/>
      <c r="AH56" s="26"/>
      <c r="AI56" s="26"/>
      <c r="AJ56" s="28"/>
      <c r="AK56" s="28"/>
      <c r="AL56" s="28"/>
      <c r="AM56" s="28"/>
      <c r="AN56" s="28"/>
      <c r="AO56" s="28"/>
      <c r="AP56" s="28"/>
      <c r="AQ56" s="28"/>
      <c r="AR56" s="28"/>
      <c r="AS56" s="52"/>
      <c r="AT56" s="52"/>
      <c r="AU56" s="52"/>
      <c r="AV56" s="27"/>
      <c r="AW56" s="27"/>
      <c r="AX56" s="27"/>
      <c r="BA56" s="109" t="s">
        <v>299</v>
      </c>
      <c r="BB56" s="110"/>
      <c r="BC56" s="111" t="s">
        <v>832</v>
      </c>
      <c r="BD56" s="111"/>
      <c r="BE56" s="111"/>
      <c r="BF56" s="111"/>
      <c r="BG56" s="111"/>
      <c r="BH56" s="111"/>
      <c r="BI56" s="111"/>
      <c r="BJ56" s="111"/>
      <c r="BK56" s="112">
        <v>660</v>
      </c>
      <c r="BL56" s="112"/>
      <c r="BM56" s="113"/>
      <c r="BN56" s="114"/>
      <c r="BO56" s="115"/>
      <c r="BP56" s="116"/>
      <c r="BQ56" s="199" t="s">
        <v>300</v>
      </c>
      <c r="BR56" s="200"/>
      <c r="BS56" s="111" t="s">
        <v>879</v>
      </c>
      <c r="BT56" s="111"/>
      <c r="BU56" s="111"/>
      <c r="BV56" s="111"/>
      <c r="BW56" s="111"/>
      <c r="BX56" s="111"/>
      <c r="BY56" s="111"/>
      <c r="BZ56" s="111"/>
      <c r="CA56" s="112">
        <v>435</v>
      </c>
      <c r="CB56" s="112"/>
      <c r="CC56" s="113"/>
      <c r="CD56" s="114"/>
      <c r="CE56" s="115"/>
      <c r="CF56" s="116"/>
      <c r="CG56" s="156" t="s">
        <v>301</v>
      </c>
      <c r="CH56" s="157"/>
      <c r="CI56" s="162">
        <f>BK30+BK37+BK41+BK64+CA19+CA31+CA52+CA58+CQ27+CQ33+CQ37+CQ55</f>
        <v>63360</v>
      </c>
      <c r="CJ56" s="163"/>
      <c r="CK56" s="163"/>
      <c r="CL56" s="163"/>
      <c r="CM56" s="163"/>
      <c r="CN56" s="163"/>
      <c r="CO56" s="163"/>
      <c r="CP56" s="164"/>
      <c r="CQ56" s="117"/>
      <c r="CR56" s="118"/>
      <c r="CS56" s="118"/>
      <c r="CT56" s="119"/>
      <c r="CU56" s="119"/>
      <c r="CV56" s="120"/>
    </row>
    <row r="57" spans="1:100" ht="14.25" customHeight="1" thickTop="1" thickBot="1" x14ac:dyDescent="0.25">
      <c r="A57" s="227" t="s">
        <v>302</v>
      </c>
      <c r="B57" s="200"/>
      <c r="C57" s="111" t="s">
        <v>707</v>
      </c>
      <c r="D57" s="111"/>
      <c r="E57" s="111"/>
      <c r="F57" s="111"/>
      <c r="G57" s="111"/>
      <c r="H57" s="111"/>
      <c r="I57" s="111"/>
      <c r="J57" s="111"/>
      <c r="K57" s="112">
        <v>345</v>
      </c>
      <c r="L57" s="112"/>
      <c r="M57" s="113"/>
      <c r="N57" s="114"/>
      <c r="O57" s="115"/>
      <c r="P57" s="116"/>
      <c r="Q57" s="228" t="s">
        <v>303</v>
      </c>
      <c r="R57" s="229"/>
      <c r="S57" s="229"/>
      <c r="T57" s="229"/>
      <c r="U57" s="229"/>
      <c r="V57" s="229"/>
      <c r="W57" s="229"/>
      <c r="X57" s="229"/>
      <c r="Y57" s="229"/>
      <c r="Z57" s="230"/>
      <c r="AA57" s="231">
        <f>SUM(AA63,AA67)</f>
        <v>3560</v>
      </c>
      <c r="AB57" s="232"/>
      <c r="AC57" s="233"/>
      <c r="AD57" s="234" t="s">
        <v>221</v>
      </c>
      <c r="AE57" s="235"/>
      <c r="AF57" s="236"/>
      <c r="AH57" s="26"/>
      <c r="AI57" s="26"/>
      <c r="AJ57" s="28"/>
      <c r="AK57" s="28"/>
      <c r="AL57" s="28"/>
      <c r="AM57" s="28"/>
      <c r="AN57" s="28"/>
      <c r="AO57" s="28"/>
      <c r="AP57" s="28"/>
      <c r="AQ57" s="28"/>
      <c r="AR57" s="28"/>
      <c r="AS57" s="53"/>
      <c r="AT57" s="53"/>
      <c r="AU57" s="53"/>
      <c r="AV57" s="29"/>
      <c r="AW57" s="29"/>
      <c r="AX57" s="29"/>
      <c r="BA57" s="109" t="s">
        <v>304</v>
      </c>
      <c r="BB57" s="110"/>
      <c r="BC57" s="111" t="s">
        <v>833</v>
      </c>
      <c r="BD57" s="111"/>
      <c r="BE57" s="111"/>
      <c r="BF57" s="111"/>
      <c r="BG57" s="111"/>
      <c r="BH57" s="111"/>
      <c r="BI57" s="111"/>
      <c r="BJ57" s="111"/>
      <c r="BK57" s="112">
        <v>455</v>
      </c>
      <c r="BL57" s="112"/>
      <c r="BM57" s="113"/>
      <c r="BN57" s="114"/>
      <c r="BO57" s="115"/>
      <c r="BP57" s="116"/>
      <c r="BQ57" s="199" t="s">
        <v>305</v>
      </c>
      <c r="BR57" s="200"/>
      <c r="BS57" s="111" t="s">
        <v>880</v>
      </c>
      <c r="BT57" s="111"/>
      <c r="BU57" s="111"/>
      <c r="BV57" s="111"/>
      <c r="BW57" s="111"/>
      <c r="BX57" s="111"/>
      <c r="BY57" s="111"/>
      <c r="BZ57" s="111"/>
      <c r="CA57" s="112">
        <v>420</v>
      </c>
      <c r="CB57" s="112"/>
      <c r="CC57" s="113"/>
      <c r="CD57" s="114"/>
      <c r="CE57" s="115"/>
      <c r="CF57" s="116"/>
      <c r="CG57" s="158"/>
      <c r="CH57" s="159"/>
      <c r="CI57" s="165"/>
      <c r="CJ57" s="166"/>
      <c r="CK57" s="166"/>
      <c r="CL57" s="166"/>
      <c r="CM57" s="166"/>
      <c r="CN57" s="166"/>
      <c r="CO57" s="166"/>
      <c r="CP57" s="167"/>
      <c r="CQ57" s="121"/>
      <c r="CR57" s="119"/>
      <c r="CS57" s="119"/>
      <c r="CT57" s="119"/>
      <c r="CU57" s="119"/>
      <c r="CV57" s="120"/>
    </row>
    <row r="58" spans="1:100" ht="14.25" customHeight="1" thickTop="1" thickBot="1" x14ac:dyDescent="0.25">
      <c r="A58" s="109" t="s">
        <v>306</v>
      </c>
      <c r="B58" s="110"/>
      <c r="C58" s="111" t="s">
        <v>708</v>
      </c>
      <c r="D58" s="111"/>
      <c r="E58" s="111"/>
      <c r="F58" s="111"/>
      <c r="G58" s="111"/>
      <c r="H58" s="111"/>
      <c r="I58" s="111"/>
      <c r="J58" s="111"/>
      <c r="K58" s="112">
        <v>410</v>
      </c>
      <c r="L58" s="112"/>
      <c r="M58" s="113"/>
      <c r="N58" s="114"/>
      <c r="O58" s="115"/>
      <c r="P58" s="116"/>
      <c r="Q58" s="109" t="s">
        <v>307</v>
      </c>
      <c r="R58" s="110"/>
      <c r="S58" s="111" t="s">
        <v>785</v>
      </c>
      <c r="T58" s="111"/>
      <c r="U58" s="111"/>
      <c r="V58" s="111"/>
      <c r="W58" s="111"/>
      <c r="X58" s="111"/>
      <c r="Y58" s="111"/>
      <c r="Z58" s="111"/>
      <c r="AA58" s="112">
        <v>420</v>
      </c>
      <c r="AB58" s="112"/>
      <c r="AC58" s="113"/>
      <c r="AD58" s="114"/>
      <c r="AE58" s="115"/>
      <c r="AF58" s="116"/>
      <c r="AH58" s="26"/>
      <c r="AI58" s="221" t="s">
        <v>308</v>
      </c>
      <c r="AJ58" s="222"/>
      <c r="AK58" s="222"/>
      <c r="AL58" s="222"/>
      <c r="AM58" s="222"/>
      <c r="AN58" s="222"/>
      <c r="AO58" s="222"/>
      <c r="AP58" s="222"/>
      <c r="AQ58" s="222"/>
      <c r="AR58" s="222"/>
      <c r="AS58" s="222"/>
      <c r="AT58" s="222"/>
      <c r="AU58" s="222"/>
      <c r="AV58" s="222"/>
      <c r="AW58" s="222"/>
      <c r="AX58" s="222"/>
      <c r="AY58" s="223"/>
      <c r="BA58" s="109" t="s">
        <v>309</v>
      </c>
      <c r="BB58" s="110"/>
      <c r="BC58" s="111" t="s">
        <v>834</v>
      </c>
      <c r="BD58" s="111"/>
      <c r="BE58" s="111"/>
      <c r="BF58" s="111"/>
      <c r="BG58" s="111"/>
      <c r="BH58" s="111"/>
      <c r="BI58" s="111"/>
      <c r="BJ58" s="111"/>
      <c r="BK58" s="112">
        <v>420</v>
      </c>
      <c r="BL58" s="112"/>
      <c r="BM58" s="113"/>
      <c r="BN58" s="114"/>
      <c r="BO58" s="115"/>
      <c r="BP58" s="116"/>
      <c r="BQ58" s="203" t="s">
        <v>310</v>
      </c>
      <c r="BR58" s="204"/>
      <c r="BS58" s="204"/>
      <c r="BT58" s="204"/>
      <c r="BU58" s="204"/>
      <c r="BV58" s="204"/>
      <c r="BW58" s="204"/>
      <c r="BX58" s="204"/>
      <c r="BY58" s="204"/>
      <c r="BZ58" s="204"/>
      <c r="CA58" s="205">
        <f>SUM(CA53:CC57)</f>
        <v>2260</v>
      </c>
      <c r="CB58" s="205"/>
      <c r="CC58" s="206"/>
      <c r="CD58" s="104" t="str">
        <f>IF(CQ56="●","●",IF(COUNTA(CD53:CD57)=0,"",SUMIF(CD53:CD57,"●",CA53:CA57)+SUM(CD53:CD57)))</f>
        <v/>
      </c>
      <c r="CE58" s="105"/>
      <c r="CF58" s="106"/>
      <c r="CG58" s="160"/>
      <c r="CH58" s="161"/>
      <c r="CI58" s="168"/>
      <c r="CJ58" s="169"/>
      <c r="CK58" s="169"/>
      <c r="CL58" s="169"/>
      <c r="CM58" s="169"/>
      <c r="CN58" s="169"/>
      <c r="CO58" s="169"/>
      <c r="CP58" s="170"/>
      <c r="CQ58" s="122"/>
      <c r="CR58" s="123"/>
      <c r="CS58" s="123"/>
      <c r="CT58" s="123"/>
      <c r="CU58" s="123"/>
      <c r="CV58" s="124"/>
    </row>
    <row r="59" spans="1:100" ht="14.25" customHeight="1" thickTop="1" thickBot="1" x14ac:dyDescent="0.25">
      <c r="A59" s="199" t="s">
        <v>311</v>
      </c>
      <c r="B59" s="200"/>
      <c r="C59" s="111" t="s">
        <v>709</v>
      </c>
      <c r="D59" s="111"/>
      <c r="E59" s="111"/>
      <c r="F59" s="111"/>
      <c r="G59" s="111"/>
      <c r="H59" s="111"/>
      <c r="I59" s="111"/>
      <c r="J59" s="111"/>
      <c r="K59" s="112">
        <v>420</v>
      </c>
      <c r="L59" s="112"/>
      <c r="M59" s="113"/>
      <c r="N59" s="114"/>
      <c r="O59" s="115"/>
      <c r="P59" s="116"/>
      <c r="Q59" s="109" t="s">
        <v>312</v>
      </c>
      <c r="R59" s="110"/>
      <c r="S59" s="111" t="s">
        <v>786</v>
      </c>
      <c r="T59" s="111"/>
      <c r="U59" s="111"/>
      <c r="V59" s="111"/>
      <c r="W59" s="111"/>
      <c r="X59" s="111"/>
      <c r="Y59" s="111"/>
      <c r="Z59" s="111"/>
      <c r="AA59" s="112">
        <v>580</v>
      </c>
      <c r="AB59" s="112"/>
      <c r="AC59" s="113"/>
      <c r="AD59" s="114"/>
      <c r="AE59" s="115"/>
      <c r="AF59" s="116"/>
      <c r="AH59" s="30"/>
      <c r="AI59" s="224"/>
      <c r="AJ59" s="225"/>
      <c r="AK59" s="225"/>
      <c r="AL59" s="225"/>
      <c r="AM59" s="225"/>
      <c r="AN59" s="225"/>
      <c r="AO59" s="225"/>
      <c r="AP59" s="225"/>
      <c r="AQ59" s="225"/>
      <c r="AR59" s="225"/>
      <c r="AS59" s="225"/>
      <c r="AT59" s="225"/>
      <c r="AU59" s="225"/>
      <c r="AV59" s="225"/>
      <c r="AW59" s="225"/>
      <c r="AX59" s="225"/>
      <c r="AY59" s="226"/>
      <c r="BA59" s="109" t="s">
        <v>313</v>
      </c>
      <c r="BB59" s="110"/>
      <c r="BC59" s="111" t="s">
        <v>835</v>
      </c>
      <c r="BD59" s="111"/>
      <c r="BE59" s="111"/>
      <c r="BF59" s="111"/>
      <c r="BG59" s="111"/>
      <c r="BH59" s="111"/>
      <c r="BI59" s="111"/>
      <c r="BJ59" s="111"/>
      <c r="BK59" s="112">
        <v>380</v>
      </c>
      <c r="BL59" s="112"/>
      <c r="BM59" s="113"/>
      <c r="BN59" s="114"/>
      <c r="BO59" s="115"/>
      <c r="BP59" s="116"/>
      <c r="BQ59" s="23"/>
      <c r="BR59" s="23"/>
      <c r="BS59" s="23"/>
      <c r="BT59" s="23"/>
      <c r="BU59" s="23"/>
      <c r="BV59" s="23"/>
      <c r="BW59" s="23"/>
      <c r="BX59" s="23"/>
      <c r="BY59" s="23"/>
      <c r="BZ59" s="23"/>
      <c r="CA59" s="23"/>
      <c r="CB59" s="23"/>
      <c r="CC59" s="23"/>
      <c r="CD59" s="24"/>
      <c r="CE59" s="24"/>
      <c r="CF59" s="24"/>
    </row>
    <row r="60" spans="1:100" ht="14.25" customHeight="1" x14ac:dyDescent="0.2">
      <c r="A60" s="109" t="s">
        <v>314</v>
      </c>
      <c r="B60" s="110"/>
      <c r="C60" s="111" t="s">
        <v>710</v>
      </c>
      <c r="D60" s="111"/>
      <c r="E60" s="111"/>
      <c r="F60" s="111"/>
      <c r="G60" s="111"/>
      <c r="H60" s="111"/>
      <c r="I60" s="111"/>
      <c r="J60" s="111"/>
      <c r="K60" s="112">
        <v>570</v>
      </c>
      <c r="L60" s="112"/>
      <c r="M60" s="113"/>
      <c r="N60" s="114"/>
      <c r="O60" s="115"/>
      <c r="P60" s="116"/>
      <c r="Q60" s="109" t="s">
        <v>315</v>
      </c>
      <c r="R60" s="110"/>
      <c r="S60" s="111" t="s">
        <v>787</v>
      </c>
      <c r="T60" s="111"/>
      <c r="U60" s="111"/>
      <c r="V60" s="111"/>
      <c r="W60" s="111"/>
      <c r="X60" s="111"/>
      <c r="Y60" s="111"/>
      <c r="Z60" s="111"/>
      <c r="AA60" s="112">
        <v>465</v>
      </c>
      <c r="AB60" s="112"/>
      <c r="AC60" s="113"/>
      <c r="AD60" s="114"/>
      <c r="AE60" s="115"/>
      <c r="AF60" s="116"/>
      <c r="AH60" s="30"/>
      <c r="AI60" s="220" t="s">
        <v>316</v>
      </c>
      <c r="AJ60" s="217"/>
      <c r="AK60" s="217"/>
      <c r="AL60" s="217"/>
      <c r="AM60" s="217"/>
      <c r="AN60" s="217"/>
      <c r="AO60" s="217"/>
      <c r="AP60" s="217"/>
      <c r="AQ60" s="217"/>
      <c r="AR60" s="217"/>
      <c r="AS60" s="218"/>
      <c r="AT60" s="216" t="s">
        <v>317</v>
      </c>
      <c r="AU60" s="217"/>
      <c r="AV60" s="218"/>
      <c r="AW60" s="216" t="s">
        <v>318</v>
      </c>
      <c r="AX60" s="217"/>
      <c r="AY60" s="219"/>
      <c r="BA60" s="109" t="s">
        <v>319</v>
      </c>
      <c r="BB60" s="110"/>
      <c r="BC60" s="111" t="s">
        <v>836</v>
      </c>
      <c r="BD60" s="111"/>
      <c r="BE60" s="111"/>
      <c r="BF60" s="111"/>
      <c r="BG60" s="111"/>
      <c r="BH60" s="111"/>
      <c r="BI60" s="111"/>
      <c r="BJ60" s="111"/>
      <c r="BK60" s="112">
        <v>685</v>
      </c>
      <c r="BL60" s="112"/>
      <c r="BM60" s="113"/>
      <c r="BN60" s="114"/>
      <c r="BO60" s="115"/>
      <c r="BP60" s="116"/>
    </row>
    <row r="61" spans="1:100" ht="14.25" customHeight="1" x14ac:dyDescent="0.2">
      <c r="A61" s="109" t="s">
        <v>320</v>
      </c>
      <c r="B61" s="110"/>
      <c r="C61" s="111" t="s">
        <v>711</v>
      </c>
      <c r="D61" s="111"/>
      <c r="E61" s="111"/>
      <c r="F61" s="111"/>
      <c r="G61" s="111"/>
      <c r="H61" s="111"/>
      <c r="I61" s="111"/>
      <c r="J61" s="111"/>
      <c r="K61" s="112">
        <v>460</v>
      </c>
      <c r="L61" s="112"/>
      <c r="M61" s="113"/>
      <c r="N61" s="114"/>
      <c r="O61" s="115"/>
      <c r="P61" s="116"/>
      <c r="Q61" s="109" t="s">
        <v>321</v>
      </c>
      <c r="R61" s="110"/>
      <c r="S61" s="111" t="s">
        <v>788</v>
      </c>
      <c r="T61" s="111"/>
      <c r="U61" s="111"/>
      <c r="V61" s="111"/>
      <c r="W61" s="111"/>
      <c r="X61" s="111"/>
      <c r="Y61" s="111"/>
      <c r="Z61" s="111"/>
      <c r="AA61" s="112">
        <v>380</v>
      </c>
      <c r="AB61" s="112"/>
      <c r="AC61" s="113"/>
      <c r="AD61" s="114"/>
      <c r="AE61" s="115"/>
      <c r="AF61" s="116"/>
      <c r="AH61" s="30"/>
      <c r="AI61" s="211" t="s">
        <v>322</v>
      </c>
      <c r="AJ61" s="212"/>
      <c r="AK61" s="212"/>
      <c r="AL61" s="212"/>
      <c r="AM61" s="212"/>
      <c r="AN61" s="212"/>
      <c r="AO61" s="212"/>
      <c r="AP61" s="212"/>
      <c r="AQ61" s="212"/>
      <c r="AR61" s="212"/>
      <c r="AS61" s="213"/>
      <c r="AT61" s="214">
        <v>2.7</v>
      </c>
      <c r="AU61" s="212"/>
      <c r="AV61" s="213"/>
      <c r="AW61" s="214">
        <v>3.5</v>
      </c>
      <c r="AX61" s="212"/>
      <c r="AY61" s="215"/>
      <c r="BA61" s="109" t="s">
        <v>323</v>
      </c>
      <c r="BB61" s="110"/>
      <c r="BC61" s="111" t="s">
        <v>837</v>
      </c>
      <c r="BD61" s="111"/>
      <c r="BE61" s="111"/>
      <c r="BF61" s="111"/>
      <c r="BG61" s="111"/>
      <c r="BH61" s="111"/>
      <c r="BI61" s="111"/>
      <c r="BJ61" s="111"/>
      <c r="BK61" s="112">
        <v>435</v>
      </c>
      <c r="BL61" s="112"/>
      <c r="BM61" s="113"/>
      <c r="BN61" s="114"/>
      <c r="BO61" s="115"/>
      <c r="BP61" s="116"/>
    </row>
    <row r="62" spans="1:100" ht="14.25" customHeight="1" x14ac:dyDescent="0.2">
      <c r="A62" s="203" t="s">
        <v>324</v>
      </c>
      <c r="B62" s="204"/>
      <c r="C62" s="204"/>
      <c r="D62" s="204"/>
      <c r="E62" s="204"/>
      <c r="F62" s="204"/>
      <c r="G62" s="204"/>
      <c r="H62" s="204"/>
      <c r="I62" s="204"/>
      <c r="J62" s="204"/>
      <c r="K62" s="205">
        <f>SUM(K40:M61)</f>
        <v>11665</v>
      </c>
      <c r="L62" s="205"/>
      <c r="M62" s="206"/>
      <c r="N62" s="207" t="str">
        <f>IF(AA68="●","●",IF(COUNTA(N40:N61)=0,"",SUMIF(N40:N61,"●",K40:K61)+SUM(N40:N61)))</f>
        <v/>
      </c>
      <c r="O62" s="208"/>
      <c r="P62" s="209"/>
      <c r="Q62" s="109" t="s">
        <v>325</v>
      </c>
      <c r="R62" s="110"/>
      <c r="S62" s="111" t="s">
        <v>789</v>
      </c>
      <c r="T62" s="111"/>
      <c r="U62" s="111"/>
      <c r="V62" s="111"/>
      <c r="W62" s="111"/>
      <c r="X62" s="111"/>
      <c r="Y62" s="111"/>
      <c r="Z62" s="111"/>
      <c r="AA62" s="112">
        <v>320</v>
      </c>
      <c r="AB62" s="112"/>
      <c r="AC62" s="113"/>
      <c r="AD62" s="114"/>
      <c r="AE62" s="115"/>
      <c r="AF62" s="116"/>
      <c r="AI62" s="191" t="s">
        <v>326</v>
      </c>
      <c r="AJ62" s="192"/>
      <c r="AK62" s="192"/>
      <c r="AL62" s="192"/>
      <c r="AM62" s="192"/>
      <c r="AN62" s="192"/>
      <c r="AO62" s="192"/>
      <c r="AP62" s="192"/>
      <c r="AQ62" s="192"/>
      <c r="AR62" s="192"/>
      <c r="AS62" s="193"/>
      <c r="AT62" s="194">
        <v>2.9</v>
      </c>
      <c r="AU62" s="195"/>
      <c r="AV62" s="210"/>
      <c r="AW62" s="194">
        <v>3.7</v>
      </c>
      <c r="AX62" s="195"/>
      <c r="AY62" s="198"/>
      <c r="BA62" s="199" t="s">
        <v>327</v>
      </c>
      <c r="BB62" s="200"/>
      <c r="BC62" s="111" t="s">
        <v>838</v>
      </c>
      <c r="BD62" s="111"/>
      <c r="BE62" s="111"/>
      <c r="BF62" s="111"/>
      <c r="BG62" s="111"/>
      <c r="BH62" s="111"/>
      <c r="BI62" s="111"/>
      <c r="BJ62" s="111"/>
      <c r="BK62" s="112">
        <v>565</v>
      </c>
      <c r="BL62" s="112"/>
      <c r="BM62" s="113"/>
      <c r="BN62" s="114"/>
      <c r="BO62" s="115"/>
      <c r="BP62" s="116"/>
    </row>
    <row r="63" spans="1:100" ht="14.25" customHeight="1" x14ac:dyDescent="0.2">
      <c r="A63" s="201" t="s">
        <v>328</v>
      </c>
      <c r="B63" s="202"/>
      <c r="C63" s="111" t="s">
        <v>712</v>
      </c>
      <c r="D63" s="111"/>
      <c r="E63" s="111"/>
      <c r="F63" s="111"/>
      <c r="G63" s="111"/>
      <c r="H63" s="111"/>
      <c r="I63" s="111"/>
      <c r="J63" s="111"/>
      <c r="K63" s="112">
        <v>505</v>
      </c>
      <c r="L63" s="112"/>
      <c r="M63" s="113"/>
      <c r="N63" s="114"/>
      <c r="O63" s="115"/>
      <c r="P63" s="116"/>
      <c r="Q63" s="203" t="s">
        <v>329</v>
      </c>
      <c r="R63" s="204"/>
      <c r="S63" s="204"/>
      <c r="T63" s="204"/>
      <c r="U63" s="204"/>
      <c r="V63" s="204"/>
      <c r="W63" s="204"/>
      <c r="X63" s="204"/>
      <c r="Y63" s="204"/>
      <c r="Z63" s="204"/>
      <c r="AA63" s="205">
        <f>SUM(AA58:AC62)</f>
        <v>2165</v>
      </c>
      <c r="AB63" s="205"/>
      <c r="AC63" s="206"/>
      <c r="AD63" s="207" t="str">
        <f>IF(AA68="●","●",IF(COUNTA(AD58:AD62)=0,"",SUMIF(AD58:AD62,"●",AA58:AA62)+SUM(AD58:AD62)))</f>
        <v/>
      </c>
      <c r="AE63" s="208"/>
      <c r="AF63" s="209"/>
      <c r="AI63" s="191" t="s">
        <v>330</v>
      </c>
      <c r="AJ63" s="192"/>
      <c r="AK63" s="192"/>
      <c r="AL63" s="192"/>
      <c r="AM63" s="192"/>
      <c r="AN63" s="192"/>
      <c r="AO63" s="192"/>
      <c r="AP63" s="192"/>
      <c r="AQ63" s="192"/>
      <c r="AR63" s="192"/>
      <c r="AS63" s="193"/>
      <c r="AT63" s="194">
        <v>3.3</v>
      </c>
      <c r="AU63" s="195"/>
      <c r="AV63" s="210"/>
      <c r="AW63" s="194">
        <v>4</v>
      </c>
      <c r="AX63" s="195"/>
      <c r="AY63" s="198"/>
      <c r="BA63" s="199" t="s">
        <v>331</v>
      </c>
      <c r="BB63" s="200"/>
      <c r="BC63" s="111" t="s">
        <v>839</v>
      </c>
      <c r="BD63" s="111"/>
      <c r="BE63" s="111"/>
      <c r="BF63" s="111"/>
      <c r="BG63" s="111"/>
      <c r="BH63" s="111"/>
      <c r="BI63" s="111"/>
      <c r="BJ63" s="111"/>
      <c r="BK63" s="112">
        <v>325</v>
      </c>
      <c r="BL63" s="112"/>
      <c r="BM63" s="113"/>
      <c r="BN63" s="114"/>
      <c r="BO63" s="115"/>
      <c r="BP63" s="116"/>
    </row>
    <row r="64" spans="1:100" ht="14.25" customHeight="1" thickBot="1" x14ac:dyDescent="0.25">
      <c r="A64" s="109" t="s">
        <v>332</v>
      </c>
      <c r="B64" s="110"/>
      <c r="C64" s="111" t="s">
        <v>713</v>
      </c>
      <c r="D64" s="111"/>
      <c r="E64" s="111"/>
      <c r="F64" s="111"/>
      <c r="G64" s="111"/>
      <c r="H64" s="111"/>
      <c r="I64" s="111"/>
      <c r="J64" s="111"/>
      <c r="K64" s="112">
        <v>380</v>
      </c>
      <c r="L64" s="112"/>
      <c r="M64" s="113"/>
      <c r="N64" s="114"/>
      <c r="O64" s="115"/>
      <c r="P64" s="116"/>
      <c r="Q64" s="109" t="s">
        <v>333</v>
      </c>
      <c r="R64" s="110"/>
      <c r="S64" s="111" t="s">
        <v>790</v>
      </c>
      <c r="T64" s="111"/>
      <c r="U64" s="111"/>
      <c r="V64" s="111"/>
      <c r="W64" s="111"/>
      <c r="X64" s="111"/>
      <c r="Y64" s="111"/>
      <c r="Z64" s="111"/>
      <c r="AA64" s="112">
        <v>590</v>
      </c>
      <c r="AB64" s="112"/>
      <c r="AC64" s="113"/>
      <c r="AD64" s="114"/>
      <c r="AE64" s="115"/>
      <c r="AF64" s="116"/>
      <c r="AI64" s="191" t="s">
        <v>334</v>
      </c>
      <c r="AJ64" s="192"/>
      <c r="AK64" s="192"/>
      <c r="AL64" s="192"/>
      <c r="AM64" s="192"/>
      <c r="AN64" s="192"/>
      <c r="AO64" s="192"/>
      <c r="AP64" s="192"/>
      <c r="AQ64" s="192"/>
      <c r="AR64" s="192"/>
      <c r="AS64" s="193"/>
      <c r="AT64" s="194">
        <v>4</v>
      </c>
      <c r="AU64" s="195"/>
      <c r="AV64" s="195"/>
      <c r="AW64" s="196">
        <v>5.0999999999999996</v>
      </c>
      <c r="AX64" s="192"/>
      <c r="AY64" s="197"/>
      <c r="BA64" s="180" t="s">
        <v>335</v>
      </c>
      <c r="BB64" s="181"/>
      <c r="BC64" s="181"/>
      <c r="BD64" s="181"/>
      <c r="BE64" s="181"/>
      <c r="BF64" s="181"/>
      <c r="BG64" s="181"/>
      <c r="BH64" s="181"/>
      <c r="BI64" s="181"/>
      <c r="BJ64" s="181"/>
      <c r="BK64" s="182">
        <f>SUM(BK42:BM63)</f>
        <v>12720</v>
      </c>
      <c r="BL64" s="182"/>
      <c r="BM64" s="183"/>
      <c r="BN64" s="104" t="str">
        <f>IF(CQ56="●","●",IF(COUNTA(BN42:BN63)=0,"",SUMIF(BN42:BN63,"●",BK42:BK63)+SUM(BN42:BN63)))</f>
        <v/>
      </c>
      <c r="BO64" s="105"/>
      <c r="BP64" s="106"/>
    </row>
    <row r="65" spans="1:103" ht="14.25" customHeight="1" thickTop="1" x14ac:dyDescent="0.2">
      <c r="A65" s="109" t="s">
        <v>336</v>
      </c>
      <c r="B65" s="110"/>
      <c r="C65" s="111" t="s">
        <v>714</v>
      </c>
      <c r="D65" s="111"/>
      <c r="E65" s="111"/>
      <c r="F65" s="111"/>
      <c r="G65" s="111"/>
      <c r="H65" s="111"/>
      <c r="I65" s="111"/>
      <c r="J65" s="111"/>
      <c r="K65" s="112">
        <v>1090</v>
      </c>
      <c r="L65" s="112"/>
      <c r="M65" s="113"/>
      <c r="N65" s="114"/>
      <c r="O65" s="115"/>
      <c r="P65" s="116"/>
      <c r="Q65" s="109" t="s">
        <v>337</v>
      </c>
      <c r="R65" s="110"/>
      <c r="S65" s="111" t="s">
        <v>791</v>
      </c>
      <c r="T65" s="111"/>
      <c r="U65" s="111"/>
      <c r="V65" s="111"/>
      <c r="W65" s="111"/>
      <c r="X65" s="111"/>
      <c r="Y65" s="111"/>
      <c r="Z65" s="111"/>
      <c r="AA65" s="112">
        <v>480</v>
      </c>
      <c r="AB65" s="112"/>
      <c r="AC65" s="113"/>
      <c r="AD65" s="114"/>
      <c r="AE65" s="115"/>
      <c r="AF65" s="116"/>
      <c r="AI65" s="184" t="s">
        <v>338</v>
      </c>
      <c r="AJ65" s="185"/>
      <c r="AK65" s="185"/>
      <c r="AL65" s="185"/>
      <c r="AM65" s="185"/>
      <c r="AN65" s="185"/>
      <c r="AO65" s="185"/>
      <c r="AP65" s="185"/>
      <c r="AQ65" s="185"/>
      <c r="AR65" s="185"/>
      <c r="AS65" s="186"/>
      <c r="AT65" s="187">
        <v>4.4000000000000004</v>
      </c>
      <c r="AU65" s="188"/>
      <c r="AV65" s="189"/>
      <c r="AW65" s="187">
        <v>5.5</v>
      </c>
      <c r="AX65" s="188"/>
      <c r="AY65" s="190"/>
      <c r="BA65" s="31"/>
      <c r="BB65" s="31"/>
      <c r="BC65" s="31"/>
      <c r="BD65" s="31"/>
      <c r="BE65" s="31"/>
      <c r="BF65" s="31"/>
      <c r="BG65" s="31"/>
      <c r="BH65" s="31"/>
      <c r="BI65" s="31"/>
      <c r="BJ65" s="31"/>
      <c r="BK65" s="31"/>
      <c r="BL65" s="31"/>
      <c r="BM65" s="31"/>
      <c r="BN65" s="9"/>
      <c r="BO65" s="9"/>
      <c r="BP65" s="9"/>
    </row>
    <row r="66" spans="1:103" ht="14.25" customHeight="1" thickBot="1" x14ac:dyDescent="0.25">
      <c r="A66" s="109" t="s">
        <v>339</v>
      </c>
      <c r="B66" s="110"/>
      <c r="C66" s="111" t="s">
        <v>715</v>
      </c>
      <c r="D66" s="111"/>
      <c r="E66" s="111"/>
      <c r="F66" s="111"/>
      <c r="G66" s="111"/>
      <c r="H66" s="111"/>
      <c r="I66" s="111"/>
      <c r="J66" s="111"/>
      <c r="K66" s="112">
        <v>850</v>
      </c>
      <c r="L66" s="112"/>
      <c r="M66" s="113"/>
      <c r="N66" s="114"/>
      <c r="O66" s="115"/>
      <c r="P66" s="116"/>
      <c r="Q66" s="109" t="s">
        <v>340</v>
      </c>
      <c r="R66" s="110"/>
      <c r="S66" s="111" t="s">
        <v>792</v>
      </c>
      <c r="T66" s="111"/>
      <c r="U66" s="111"/>
      <c r="V66" s="111"/>
      <c r="W66" s="111"/>
      <c r="X66" s="111"/>
      <c r="Y66" s="111"/>
      <c r="Z66" s="111"/>
      <c r="AA66" s="112">
        <v>325</v>
      </c>
      <c r="AB66" s="112"/>
      <c r="AC66" s="113"/>
      <c r="AD66" s="114"/>
      <c r="AE66" s="115"/>
      <c r="AF66" s="116"/>
      <c r="AI66" s="171" t="s">
        <v>341</v>
      </c>
      <c r="AJ66" s="172"/>
      <c r="AK66" s="172"/>
      <c r="AL66" s="172"/>
      <c r="AM66" s="172"/>
      <c r="AN66" s="172"/>
      <c r="AO66" s="172"/>
      <c r="AP66" s="172"/>
      <c r="AQ66" s="172"/>
      <c r="AR66" s="172"/>
      <c r="AS66" s="172"/>
      <c r="AT66" s="172"/>
      <c r="AU66" s="172"/>
      <c r="AV66" s="172"/>
      <c r="AW66" s="172"/>
      <c r="AX66" s="172"/>
      <c r="AY66" s="173"/>
      <c r="AZ66" s="27"/>
    </row>
    <row r="67" spans="1:103" ht="14.25" customHeight="1" thickBot="1" x14ac:dyDescent="0.25">
      <c r="A67" s="109" t="s">
        <v>342</v>
      </c>
      <c r="B67" s="110"/>
      <c r="C67" s="111" t="s">
        <v>716</v>
      </c>
      <c r="D67" s="111"/>
      <c r="E67" s="111"/>
      <c r="F67" s="111"/>
      <c r="G67" s="111"/>
      <c r="H67" s="111"/>
      <c r="I67" s="111"/>
      <c r="J67" s="111"/>
      <c r="K67" s="112">
        <v>570</v>
      </c>
      <c r="L67" s="112"/>
      <c r="M67" s="113"/>
      <c r="N67" s="114"/>
      <c r="O67" s="115"/>
      <c r="P67" s="116"/>
      <c r="Q67" s="180" t="s">
        <v>343</v>
      </c>
      <c r="R67" s="181"/>
      <c r="S67" s="181"/>
      <c r="T67" s="181"/>
      <c r="U67" s="181"/>
      <c r="V67" s="181"/>
      <c r="W67" s="181"/>
      <c r="X67" s="181"/>
      <c r="Y67" s="181"/>
      <c r="Z67" s="181"/>
      <c r="AA67" s="182">
        <f>SUM(AA64:AC66)</f>
        <v>1395</v>
      </c>
      <c r="AB67" s="182"/>
      <c r="AC67" s="183"/>
      <c r="AD67" s="104" t="str">
        <f>IF(AA68="●","●",IF(COUNTA(AD64:AD66)=0,"",SUMIF(AD64:AD66,"●",AA64:AA66)+SUM(AD64:AD66)))</f>
        <v/>
      </c>
      <c r="AE67" s="105"/>
      <c r="AF67" s="106"/>
      <c r="AI67" s="174"/>
      <c r="AJ67" s="175"/>
      <c r="AK67" s="175"/>
      <c r="AL67" s="175"/>
      <c r="AM67" s="175"/>
      <c r="AN67" s="175"/>
      <c r="AO67" s="175"/>
      <c r="AP67" s="175"/>
      <c r="AQ67" s="175"/>
      <c r="AR67" s="175"/>
      <c r="AS67" s="175"/>
      <c r="AT67" s="175"/>
      <c r="AU67" s="175"/>
      <c r="AV67" s="175"/>
      <c r="AW67" s="175"/>
      <c r="AX67" s="175"/>
      <c r="AY67" s="176"/>
      <c r="AZ67" s="28"/>
      <c r="BA67" s="27"/>
      <c r="BB67" s="27"/>
      <c r="BC67" s="27"/>
      <c r="BD67" s="27"/>
      <c r="BE67" s="27"/>
      <c r="BF67" s="27"/>
      <c r="BG67" s="27"/>
      <c r="BI67" s="147" t="s">
        <v>344</v>
      </c>
      <c r="BJ67" s="148"/>
      <c r="BK67" s="148"/>
      <c r="BL67" s="148"/>
      <c r="BM67" s="148"/>
      <c r="BN67" s="148"/>
      <c r="BO67" s="148"/>
      <c r="BP67" s="149"/>
      <c r="BQ67" s="150" t="s">
        <v>345</v>
      </c>
      <c r="BR67" s="148"/>
      <c r="BS67" s="148"/>
      <c r="BT67" s="148"/>
      <c r="BU67" s="148"/>
      <c r="BV67" s="149"/>
      <c r="BW67" s="148"/>
      <c r="BX67" s="148"/>
      <c r="BY67" s="151"/>
      <c r="CB67" s="152" t="s">
        <v>346</v>
      </c>
      <c r="CC67" s="153"/>
      <c r="CD67" s="153"/>
      <c r="CE67" s="153"/>
      <c r="CF67" s="32" t="s">
        <v>347</v>
      </c>
      <c r="CG67" s="32"/>
      <c r="CH67" s="32"/>
      <c r="CI67" s="32"/>
      <c r="CJ67" s="32"/>
      <c r="CK67" s="32"/>
      <c r="CL67" s="32"/>
      <c r="CM67" s="32"/>
      <c r="CN67" s="32"/>
      <c r="CO67" s="32"/>
      <c r="CP67" s="32"/>
      <c r="CQ67" s="32"/>
      <c r="CR67" s="32"/>
      <c r="CS67" s="32"/>
      <c r="CT67" s="32"/>
      <c r="CU67" s="32"/>
      <c r="CV67" s="33"/>
    </row>
    <row r="68" spans="1:103" ht="14.25" customHeight="1" thickTop="1" thickBot="1" x14ac:dyDescent="0.25">
      <c r="A68" s="109" t="s">
        <v>348</v>
      </c>
      <c r="B68" s="110"/>
      <c r="C68" s="111" t="s">
        <v>717</v>
      </c>
      <c r="D68" s="111"/>
      <c r="E68" s="111"/>
      <c r="F68" s="111"/>
      <c r="G68" s="111"/>
      <c r="H68" s="111"/>
      <c r="I68" s="111"/>
      <c r="J68" s="111"/>
      <c r="K68" s="112">
        <v>430</v>
      </c>
      <c r="L68" s="112"/>
      <c r="M68" s="113"/>
      <c r="N68" s="114"/>
      <c r="O68" s="115"/>
      <c r="P68" s="116"/>
      <c r="Q68" s="156" t="s">
        <v>301</v>
      </c>
      <c r="R68" s="157"/>
      <c r="S68" s="162">
        <f>K18+K39+K62+K71+AA22+AA30+AA41+AA44+AA51+AA56+AA63+AA67+AQ26+AQ31+AQ40+AQ43+AQ48</f>
        <v>64810</v>
      </c>
      <c r="T68" s="163"/>
      <c r="U68" s="163"/>
      <c r="V68" s="163"/>
      <c r="W68" s="163"/>
      <c r="X68" s="163"/>
      <c r="Y68" s="163"/>
      <c r="Z68" s="164"/>
      <c r="AA68" s="117"/>
      <c r="AB68" s="118"/>
      <c r="AC68" s="118"/>
      <c r="AD68" s="119"/>
      <c r="AE68" s="119"/>
      <c r="AF68" s="120"/>
      <c r="AI68" s="174"/>
      <c r="AJ68" s="175"/>
      <c r="AK68" s="175"/>
      <c r="AL68" s="175"/>
      <c r="AM68" s="175"/>
      <c r="AN68" s="175"/>
      <c r="AO68" s="175"/>
      <c r="AP68" s="175"/>
      <c r="AQ68" s="175"/>
      <c r="AR68" s="175"/>
      <c r="AS68" s="175"/>
      <c r="AT68" s="175"/>
      <c r="AU68" s="175"/>
      <c r="AV68" s="175"/>
      <c r="AW68" s="175"/>
      <c r="AX68" s="175"/>
      <c r="AY68" s="176"/>
      <c r="AZ68" s="28"/>
      <c r="BA68" s="28"/>
      <c r="BB68" s="27"/>
      <c r="BC68" s="27"/>
      <c r="BD68" s="27"/>
      <c r="BE68" s="27"/>
      <c r="BF68" s="27"/>
      <c r="BG68" s="27"/>
      <c r="BI68" s="125" t="s">
        <v>349</v>
      </c>
      <c r="BJ68" s="126"/>
      <c r="BK68" s="126"/>
      <c r="BL68" s="126"/>
      <c r="BM68" s="126"/>
      <c r="BN68" s="126"/>
      <c r="BO68" s="126"/>
      <c r="BP68" s="127"/>
      <c r="BQ68" s="128">
        <f>K18+K39+K62+K71+AA22+AA30+AA41-AA31-AA35+AQ26+AQ31+AQ40+AQ43+AQ48+BK30+BK37+BK41+BK64+CA19+CA31+CA52+CA58+CQ27+CQ33+CQ37+CQ55-CQ38</f>
        <v>117970</v>
      </c>
      <c r="BR68" s="129"/>
      <c r="BS68" s="129"/>
      <c r="BT68" s="129"/>
      <c r="BU68" s="130" t="s">
        <v>350</v>
      </c>
      <c r="BV68" s="131"/>
      <c r="BW68" s="132"/>
      <c r="BX68" s="132"/>
      <c r="BY68" s="133"/>
      <c r="CB68" s="154"/>
      <c r="CC68" s="155"/>
      <c r="CD68" s="155"/>
      <c r="CE68" s="155"/>
      <c r="CF68" s="134" t="s">
        <v>351</v>
      </c>
      <c r="CG68" s="134"/>
      <c r="CH68" s="134"/>
      <c r="CI68" s="134"/>
      <c r="CJ68" s="134"/>
      <c r="CK68" s="134"/>
      <c r="CL68" s="134"/>
      <c r="CM68" s="134"/>
      <c r="CN68" s="134"/>
      <c r="CO68" s="134"/>
      <c r="CP68" s="134"/>
      <c r="CQ68" s="134"/>
      <c r="CR68" s="134"/>
      <c r="CS68" s="134"/>
      <c r="CT68" s="134"/>
      <c r="CU68" s="134"/>
      <c r="CV68" s="135"/>
    </row>
    <row r="69" spans="1:103" ht="14.25" customHeight="1" x14ac:dyDescent="0.2">
      <c r="A69" s="109" t="s">
        <v>352</v>
      </c>
      <c r="B69" s="110"/>
      <c r="C69" s="111" t="s">
        <v>718</v>
      </c>
      <c r="D69" s="111"/>
      <c r="E69" s="111"/>
      <c r="F69" s="111"/>
      <c r="G69" s="111"/>
      <c r="H69" s="111"/>
      <c r="I69" s="111"/>
      <c r="J69" s="111"/>
      <c r="K69" s="112">
        <v>660</v>
      </c>
      <c r="L69" s="112"/>
      <c r="M69" s="113"/>
      <c r="N69" s="114"/>
      <c r="O69" s="115"/>
      <c r="P69" s="116"/>
      <c r="Q69" s="158"/>
      <c r="R69" s="159"/>
      <c r="S69" s="165"/>
      <c r="T69" s="166"/>
      <c r="U69" s="166"/>
      <c r="V69" s="166"/>
      <c r="W69" s="166"/>
      <c r="X69" s="166"/>
      <c r="Y69" s="166"/>
      <c r="Z69" s="167"/>
      <c r="AA69" s="121"/>
      <c r="AB69" s="119"/>
      <c r="AC69" s="119"/>
      <c r="AD69" s="119"/>
      <c r="AE69" s="119"/>
      <c r="AF69" s="120"/>
      <c r="AI69" s="174"/>
      <c r="AJ69" s="175"/>
      <c r="AK69" s="175"/>
      <c r="AL69" s="175"/>
      <c r="AM69" s="175"/>
      <c r="AN69" s="175"/>
      <c r="AO69" s="175"/>
      <c r="AP69" s="175"/>
      <c r="AQ69" s="175"/>
      <c r="AR69" s="175"/>
      <c r="AS69" s="175"/>
      <c r="AT69" s="175"/>
      <c r="AU69" s="175"/>
      <c r="AV69" s="175"/>
      <c r="AW69" s="175"/>
      <c r="AX69" s="175"/>
      <c r="AY69" s="176"/>
      <c r="AZ69" s="28"/>
      <c r="BA69" s="28"/>
      <c r="BB69" s="29"/>
      <c r="BC69" s="29"/>
      <c r="BD69" s="29"/>
      <c r="BE69" s="29"/>
      <c r="BF69" s="29"/>
      <c r="BG69" s="29"/>
      <c r="BI69" s="87" t="s">
        <v>353</v>
      </c>
      <c r="BJ69" s="88"/>
      <c r="BK69" s="88"/>
      <c r="BL69" s="88"/>
      <c r="BM69" s="88"/>
      <c r="BN69" s="88"/>
      <c r="BO69" s="88"/>
      <c r="BP69" s="89"/>
      <c r="BQ69" s="90">
        <f>AA51+AA56-AA46-AA47</f>
        <v>3280</v>
      </c>
      <c r="BR69" s="91"/>
      <c r="BS69" s="91"/>
      <c r="BT69" s="91"/>
      <c r="BU69" s="92" t="s">
        <v>350</v>
      </c>
      <c r="BV69" s="93"/>
      <c r="BW69" s="136"/>
      <c r="BX69" s="137"/>
      <c r="BY69" s="138"/>
      <c r="CB69" s="139" t="s">
        <v>354</v>
      </c>
      <c r="CC69" s="140"/>
      <c r="CD69" s="140"/>
      <c r="CE69" s="140"/>
      <c r="CF69" s="143" t="s">
        <v>355</v>
      </c>
      <c r="CG69" s="143"/>
      <c r="CH69" s="143"/>
      <c r="CI69" s="143"/>
      <c r="CJ69" s="143"/>
      <c r="CK69" s="143"/>
      <c r="CL69" s="143"/>
      <c r="CM69" s="143"/>
      <c r="CN69" s="143"/>
      <c r="CO69" s="143"/>
      <c r="CP69" s="143"/>
      <c r="CQ69" s="143"/>
      <c r="CR69" s="143"/>
      <c r="CS69" s="143"/>
      <c r="CT69" s="143"/>
      <c r="CU69" s="143"/>
      <c r="CV69" s="144"/>
    </row>
    <row r="70" spans="1:103" ht="14.25" customHeight="1" thickBot="1" x14ac:dyDescent="0.25">
      <c r="A70" s="109" t="s">
        <v>356</v>
      </c>
      <c r="B70" s="110"/>
      <c r="C70" s="111" t="s">
        <v>719</v>
      </c>
      <c r="D70" s="111"/>
      <c r="E70" s="111"/>
      <c r="F70" s="111"/>
      <c r="G70" s="111"/>
      <c r="H70" s="111"/>
      <c r="I70" s="111"/>
      <c r="J70" s="111"/>
      <c r="K70" s="112">
        <v>830</v>
      </c>
      <c r="L70" s="112"/>
      <c r="M70" s="113"/>
      <c r="N70" s="114"/>
      <c r="O70" s="115"/>
      <c r="P70" s="116"/>
      <c r="Q70" s="160"/>
      <c r="R70" s="161"/>
      <c r="S70" s="168"/>
      <c r="T70" s="169"/>
      <c r="U70" s="169"/>
      <c r="V70" s="169"/>
      <c r="W70" s="169"/>
      <c r="X70" s="169"/>
      <c r="Y70" s="169"/>
      <c r="Z70" s="170"/>
      <c r="AA70" s="122"/>
      <c r="AB70" s="123"/>
      <c r="AC70" s="123"/>
      <c r="AD70" s="123"/>
      <c r="AE70" s="123"/>
      <c r="AF70" s="124"/>
      <c r="AI70" s="177"/>
      <c r="AJ70" s="178"/>
      <c r="AK70" s="178"/>
      <c r="AL70" s="178"/>
      <c r="AM70" s="178"/>
      <c r="AN70" s="178"/>
      <c r="AO70" s="178"/>
      <c r="AP70" s="178"/>
      <c r="AQ70" s="178"/>
      <c r="AR70" s="178"/>
      <c r="AS70" s="178"/>
      <c r="AT70" s="178"/>
      <c r="AU70" s="178"/>
      <c r="AV70" s="178"/>
      <c r="AW70" s="178"/>
      <c r="AX70" s="178"/>
      <c r="AY70" s="179"/>
      <c r="AZ70" s="28"/>
      <c r="BA70" s="28"/>
      <c r="BB70" s="29"/>
      <c r="BC70" s="29"/>
      <c r="BD70" s="29"/>
      <c r="BE70" s="29"/>
      <c r="BF70" s="29"/>
      <c r="BG70" s="29"/>
      <c r="BI70" s="87" t="s">
        <v>357</v>
      </c>
      <c r="BJ70" s="88"/>
      <c r="BK70" s="88"/>
      <c r="BL70" s="88"/>
      <c r="BM70" s="88"/>
      <c r="BN70" s="88"/>
      <c r="BO70" s="88"/>
      <c r="BP70" s="89"/>
      <c r="BQ70" s="90">
        <f>AA63+AA67</f>
        <v>3560</v>
      </c>
      <c r="BR70" s="91"/>
      <c r="BS70" s="91"/>
      <c r="BT70" s="91"/>
      <c r="BU70" s="92" t="s">
        <v>350</v>
      </c>
      <c r="BV70" s="93"/>
      <c r="BW70" s="98"/>
      <c r="BX70" s="98"/>
      <c r="BY70" s="99"/>
      <c r="CB70" s="141"/>
      <c r="CC70" s="142"/>
      <c r="CD70" s="142"/>
      <c r="CE70" s="142"/>
      <c r="CF70" s="145"/>
      <c r="CG70" s="145"/>
      <c r="CH70" s="145"/>
      <c r="CI70" s="145"/>
      <c r="CJ70" s="145"/>
      <c r="CK70" s="145"/>
      <c r="CL70" s="145"/>
      <c r="CM70" s="145"/>
      <c r="CN70" s="145"/>
      <c r="CO70" s="145"/>
      <c r="CP70" s="145"/>
      <c r="CQ70" s="145"/>
      <c r="CR70" s="145"/>
      <c r="CS70" s="145"/>
      <c r="CT70" s="145"/>
      <c r="CU70" s="145"/>
      <c r="CV70" s="146"/>
    </row>
    <row r="71" spans="1:103" ht="14.25" customHeight="1" thickBot="1" x14ac:dyDescent="0.25">
      <c r="A71" s="100" t="s">
        <v>358</v>
      </c>
      <c r="B71" s="101"/>
      <c r="C71" s="101"/>
      <c r="D71" s="101"/>
      <c r="E71" s="101"/>
      <c r="F71" s="101"/>
      <c r="G71" s="101"/>
      <c r="H71" s="101"/>
      <c r="I71" s="101"/>
      <c r="J71" s="101"/>
      <c r="K71" s="102">
        <f>SUM(K63:M70)</f>
        <v>5315</v>
      </c>
      <c r="L71" s="102"/>
      <c r="M71" s="103"/>
      <c r="N71" s="104" t="str">
        <f>IF(AA68="●","●",IF(COUNTA(N63:N70)=0,"",SUMIF(N63:N70,"●",K63:K70)+SUM(N63:N70)))</f>
        <v/>
      </c>
      <c r="O71" s="105"/>
      <c r="P71" s="106"/>
      <c r="AQ71" s="26"/>
      <c r="AR71" s="26"/>
      <c r="AS71" s="28"/>
      <c r="AT71" s="28"/>
      <c r="AU71" s="28"/>
      <c r="AV71" s="28"/>
      <c r="AW71" s="28"/>
      <c r="AX71" s="28"/>
      <c r="AY71" s="28"/>
      <c r="AZ71" s="28"/>
      <c r="BA71" s="28"/>
      <c r="BB71" s="27"/>
      <c r="BC71" s="27"/>
      <c r="BD71" s="27"/>
      <c r="BE71" s="27"/>
      <c r="BF71" s="27"/>
      <c r="BG71" s="27"/>
      <c r="BI71" s="87" t="s">
        <v>359</v>
      </c>
      <c r="BJ71" s="88"/>
      <c r="BK71" s="88"/>
      <c r="BL71" s="88"/>
      <c r="BM71" s="88"/>
      <c r="BN71" s="88"/>
      <c r="BO71" s="88"/>
      <c r="BP71" s="89"/>
      <c r="BQ71" s="90">
        <f>AA44</f>
        <v>830</v>
      </c>
      <c r="BR71" s="91"/>
      <c r="BS71" s="91"/>
      <c r="BT71" s="91"/>
      <c r="BU71" s="92" t="s">
        <v>350</v>
      </c>
      <c r="BV71" s="93"/>
      <c r="BW71" s="107"/>
      <c r="BX71" s="107"/>
      <c r="BY71" s="108"/>
      <c r="CB71" s="34"/>
      <c r="CC71" s="35"/>
      <c r="CD71" s="35"/>
      <c r="CE71" s="35"/>
      <c r="CF71" s="85" t="s">
        <v>360</v>
      </c>
      <c r="CG71" s="85"/>
      <c r="CH71" s="85"/>
      <c r="CI71" s="85"/>
      <c r="CJ71" s="85"/>
      <c r="CK71" s="85"/>
      <c r="CL71" s="85"/>
      <c r="CM71" s="85"/>
      <c r="CN71" s="85"/>
      <c r="CO71" s="85"/>
      <c r="CP71" s="85"/>
      <c r="CQ71" s="85"/>
      <c r="CR71" s="85"/>
      <c r="CS71" s="85"/>
      <c r="CT71" s="85"/>
      <c r="CU71" s="85"/>
      <c r="CV71" s="86"/>
    </row>
    <row r="72" spans="1:103" ht="14.25" customHeight="1" x14ac:dyDescent="0.2">
      <c r="A72" t="s">
        <v>361</v>
      </c>
      <c r="K72" s="7"/>
      <c r="L72" s="7"/>
      <c r="M72" s="7"/>
      <c r="N72" s="7"/>
      <c r="O72" s="7"/>
      <c r="P72" s="7"/>
      <c r="AQ72" s="26"/>
      <c r="AR72" s="26"/>
      <c r="AS72" s="28"/>
      <c r="AT72" s="28"/>
      <c r="AU72" s="28"/>
      <c r="AV72" s="28"/>
      <c r="AW72" s="28"/>
      <c r="AX72" s="28"/>
      <c r="AY72" s="28"/>
      <c r="AZ72" s="30"/>
      <c r="BA72" s="28"/>
      <c r="BB72" s="29"/>
      <c r="BC72" s="29"/>
      <c r="BD72" s="29"/>
      <c r="BE72" s="29"/>
      <c r="BF72" s="29"/>
      <c r="BG72" s="29"/>
      <c r="BI72" s="87" t="s">
        <v>362</v>
      </c>
      <c r="BJ72" s="88"/>
      <c r="BK72" s="88"/>
      <c r="BL72" s="88"/>
      <c r="BM72" s="88"/>
      <c r="BN72" s="88"/>
      <c r="BO72" s="88"/>
      <c r="BP72" s="89"/>
      <c r="BQ72" s="90">
        <f>AA31+AA35+AA46+AA47</f>
        <v>1945</v>
      </c>
      <c r="BR72" s="91"/>
      <c r="BS72" s="91"/>
      <c r="BT72" s="91"/>
      <c r="BU72" s="92" t="s">
        <v>43</v>
      </c>
      <c r="BV72" s="93"/>
      <c r="BW72" s="94"/>
      <c r="BX72" s="94"/>
      <c r="BY72" s="95"/>
      <c r="CB72" s="36"/>
      <c r="CC72" s="37"/>
      <c r="CD72" s="37"/>
      <c r="CE72" s="37"/>
      <c r="CF72" s="96" t="s">
        <v>363</v>
      </c>
      <c r="CG72" s="96"/>
      <c r="CH72" s="96"/>
      <c r="CI72" s="96"/>
      <c r="CJ72" s="96"/>
      <c r="CK72" s="96"/>
      <c r="CL72" s="96"/>
      <c r="CM72" s="96"/>
      <c r="CN72" s="96"/>
      <c r="CO72" s="96"/>
      <c r="CP72" s="96"/>
      <c r="CQ72" s="96"/>
      <c r="CR72" s="96"/>
      <c r="CS72" s="96"/>
      <c r="CT72" s="96"/>
      <c r="CU72" s="96"/>
      <c r="CV72" s="97"/>
      <c r="CW72" s="38"/>
      <c r="CX72" s="38"/>
      <c r="CY72" s="38"/>
    </row>
    <row r="73" spans="1:103" ht="14.25" customHeight="1" thickBot="1" x14ac:dyDescent="0.25">
      <c r="A73" t="s">
        <v>364</v>
      </c>
      <c r="AQ73" s="39"/>
      <c r="AR73" s="30"/>
      <c r="AS73" s="30"/>
      <c r="AT73" s="40" t="s">
        <v>365</v>
      </c>
      <c r="AU73" s="40"/>
      <c r="AV73" s="40"/>
      <c r="AW73" s="40"/>
      <c r="AX73" s="40"/>
      <c r="AY73" s="64" t="s">
        <v>366</v>
      </c>
      <c r="AZ73" s="64"/>
      <c r="BA73" s="64"/>
      <c r="BB73" s="65" t="s">
        <v>367</v>
      </c>
      <c r="BC73" s="65"/>
      <c r="BD73" s="30"/>
      <c r="BE73" s="30"/>
      <c r="BF73" s="30"/>
      <c r="BG73" s="30"/>
      <c r="BI73" s="75" t="s">
        <v>368</v>
      </c>
      <c r="BJ73" s="76"/>
      <c r="BK73" s="76"/>
      <c r="BL73" s="76"/>
      <c r="BM73" s="76"/>
      <c r="BN73" s="76"/>
      <c r="BO73" s="76"/>
      <c r="BP73" s="77"/>
      <c r="BQ73" s="78">
        <f>CQ38</f>
        <v>585</v>
      </c>
      <c r="BR73" s="79"/>
      <c r="BS73" s="79"/>
      <c r="BT73" s="79"/>
      <c r="BU73" s="80" t="s">
        <v>350</v>
      </c>
      <c r="BV73" s="81"/>
      <c r="BW73" s="82"/>
      <c r="BX73" s="83"/>
      <c r="BY73" s="84"/>
      <c r="CB73" s="55" t="s">
        <v>369</v>
      </c>
      <c r="CC73" s="56"/>
      <c r="CD73" s="56"/>
      <c r="CE73" s="56"/>
      <c r="CF73" s="59" t="s">
        <v>370</v>
      </c>
      <c r="CG73" s="59"/>
      <c r="CH73" s="59"/>
      <c r="CI73" s="59"/>
      <c r="CJ73" s="59"/>
      <c r="CK73" s="59"/>
      <c r="CL73" s="59"/>
      <c r="CM73" s="59"/>
      <c r="CN73" s="60" t="s">
        <v>371</v>
      </c>
      <c r="CO73" s="60"/>
      <c r="CP73" s="60"/>
      <c r="CQ73" s="60"/>
      <c r="CR73" s="60"/>
      <c r="CS73" s="60"/>
      <c r="CT73" s="60"/>
      <c r="CU73" s="60"/>
      <c r="CV73" s="61"/>
      <c r="CW73" s="38"/>
      <c r="CX73" s="38"/>
      <c r="CY73" s="38"/>
    </row>
    <row r="74" spans="1:103" ht="14.25" customHeight="1" thickBot="1" x14ac:dyDescent="0.25">
      <c r="A74" t="s">
        <v>372</v>
      </c>
      <c r="AQ74" s="30"/>
      <c r="AR74" s="30"/>
      <c r="AS74" s="30"/>
      <c r="AT74" s="40" t="s">
        <v>373</v>
      </c>
      <c r="AU74" s="40"/>
      <c r="AV74" s="40"/>
      <c r="AW74" s="40"/>
      <c r="AX74" s="40"/>
      <c r="AY74" s="64" t="s">
        <v>366</v>
      </c>
      <c r="AZ74" s="64"/>
      <c r="BA74" s="64"/>
      <c r="BB74" s="65" t="s">
        <v>367</v>
      </c>
      <c r="BC74" s="65"/>
      <c r="BD74" s="30"/>
      <c r="BE74" s="30"/>
      <c r="BF74" s="30"/>
      <c r="BG74" s="30"/>
      <c r="BI74" s="66" t="s">
        <v>374</v>
      </c>
      <c r="BJ74" s="67"/>
      <c r="BK74" s="67"/>
      <c r="BL74" s="67"/>
      <c r="BM74" s="67"/>
      <c r="BN74" s="67"/>
      <c r="BO74" s="67"/>
      <c r="BP74" s="68"/>
      <c r="BQ74" s="69">
        <f>BQ68+BQ69+BQ70+BQ71+BQ72+BQ73</f>
        <v>128170</v>
      </c>
      <c r="BR74" s="70"/>
      <c r="BS74" s="70"/>
      <c r="BT74" s="70"/>
      <c r="BU74" s="71" t="s">
        <v>350</v>
      </c>
      <c r="BV74" s="71"/>
      <c r="BW74" s="71"/>
      <c r="BX74" s="71"/>
      <c r="BY74" s="72"/>
      <c r="BZ74" s="41"/>
      <c r="CA74" s="41"/>
      <c r="CB74" s="55"/>
      <c r="CC74" s="56"/>
      <c r="CD74" s="56"/>
      <c r="CE74" s="56"/>
      <c r="CF74" s="20" t="s">
        <v>375</v>
      </c>
      <c r="CG74" s="20"/>
      <c r="CH74" s="20"/>
      <c r="CI74" s="20"/>
      <c r="CJ74" s="20"/>
      <c r="CK74" s="20"/>
      <c r="CL74" s="20"/>
      <c r="CM74" s="20"/>
      <c r="CN74" s="60"/>
      <c r="CO74" s="60"/>
      <c r="CP74" s="60"/>
      <c r="CQ74" s="60"/>
      <c r="CR74" s="60"/>
      <c r="CS74" s="60"/>
      <c r="CT74" s="60"/>
      <c r="CU74" s="60"/>
      <c r="CV74" s="61"/>
    </row>
    <row r="75" spans="1:103" ht="14.25" customHeight="1" thickBot="1" x14ac:dyDescent="0.25">
      <c r="A75" t="s">
        <v>376</v>
      </c>
      <c r="AQ75" s="30"/>
      <c r="AR75" s="30"/>
      <c r="AS75" s="30"/>
      <c r="AT75" s="30"/>
      <c r="AU75" s="30"/>
      <c r="AV75" s="30"/>
      <c r="AW75" s="30"/>
      <c r="AX75" s="30"/>
      <c r="AY75" s="30"/>
      <c r="AZ75" s="30"/>
      <c r="BA75" s="30"/>
      <c r="BB75" s="30"/>
      <c r="BC75" s="30"/>
      <c r="BD75" s="30"/>
      <c r="BE75" s="30"/>
      <c r="BF75" s="30"/>
      <c r="BG75" s="30"/>
      <c r="BI75" s="73" t="s">
        <v>377</v>
      </c>
      <c r="BJ75" s="73"/>
      <c r="BK75" s="73"/>
      <c r="BL75" s="73"/>
      <c r="BM75" s="73"/>
      <c r="BN75" s="73"/>
      <c r="BO75" s="73"/>
      <c r="BP75" s="73"/>
      <c r="BQ75" s="73"/>
      <c r="BR75" s="73"/>
      <c r="BS75" s="73"/>
      <c r="BT75" s="73"/>
      <c r="BU75" s="73"/>
      <c r="BV75" s="73"/>
      <c r="BW75" s="73"/>
      <c r="BX75" s="73"/>
      <c r="BY75" s="73"/>
      <c r="BZ75" s="41"/>
      <c r="CA75" s="41"/>
      <c r="CB75" s="57"/>
      <c r="CC75" s="58"/>
      <c r="CD75" s="58"/>
      <c r="CE75" s="58"/>
      <c r="CF75" s="42" t="s">
        <v>378</v>
      </c>
      <c r="CG75" s="42"/>
      <c r="CH75" s="42"/>
      <c r="CI75" s="42"/>
      <c r="CJ75" s="42"/>
      <c r="CK75" s="42"/>
      <c r="CL75" s="42"/>
      <c r="CM75" s="42"/>
      <c r="CN75" s="62"/>
      <c r="CO75" s="62"/>
      <c r="CP75" s="62"/>
      <c r="CQ75" s="62"/>
      <c r="CR75" s="62"/>
      <c r="CS75" s="62"/>
      <c r="CT75" s="62"/>
      <c r="CU75" s="62"/>
      <c r="CV75" s="63"/>
    </row>
    <row r="76" spans="1:103" ht="14.25" customHeight="1" x14ac:dyDescent="0.2">
      <c r="A76" s="43" t="s">
        <v>379</v>
      </c>
      <c r="AQ76" s="30"/>
      <c r="AR76" s="30"/>
      <c r="AS76" s="30"/>
      <c r="AT76" s="30"/>
      <c r="AU76" s="30"/>
      <c r="AV76" s="30"/>
      <c r="AW76" s="30"/>
      <c r="AX76" s="30"/>
      <c r="AY76" s="30"/>
      <c r="BA76" s="30"/>
      <c r="BB76" s="30"/>
      <c r="BC76" s="30"/>
      <c r="BD76" s="30"/>
      <c r="BE76" s="30"/>
      <c r="BF76" s="30"/>
      <c r="BG76" s="30"/>
      <c r="BI76" s="74"/>
      <c r="BJ76" s="74"/>
      <c r="BK76" s="74"/>
      <c r="BL76" s="74"/>
      <c r="BM76" s="74"/>
      <c r="BN76" s="74"/>
      <c r="BO76" s="74"/>
      <c r="BP76" s="74"/>
      <c r="BQ76" s="74"/>
      <c r="BR76" s="74"/>
      <c r="BS76" s="74"/>
      <c r="BT76" s="74"/>
      <c r="BU76" s="74"/>
      <c r="BV76" s="74"/>
      <c r="BW76" s="74"/>
      <c r="BX76" s="74"/>
      <c r="BY76" s="74"/>
      <c r="BZ76" s="41"/>
      <c r="CA76" s="41"/>
      <c r="CB76" s="41"/>
      <c r="CC76" s="41"/>
      <c r="CD76" s="41"/>
      <c r="CE76" s="41"/>
      <c r="CF76" s="41"/>
      <c r="CG76" s="41"/>
      <c r="CH76" s="41"/>
      <c r="CI76" s="41"/>
      <c r="CJ76" s="41"/>
      <c r="CK76" s="41"/>
      <c r="CL76" s="41"/>
      <c r="CM76" s="41"/>
      <c r="CN76" s="41"/>
      <c r="CO76" s="41"/>
      <c r="CP76" s="41"/>
      <c r="CQ76" s="41"/>
      <c r="CR76" s="41"/>
      <c r="CS76" s="41"/>
      <c r="CT76" s="41"/>
      <c r="CU76" s="41"/>
      <c r="CV76" s="41"/>
    </row>
    <row r="77" spans="1:103" ht="14.25" customHeight="1" x14ac:dyDescent="0.2"/>
    <row r="78" spans="1:103" x14ac:dyDescent="0.2">
      <c r="BA78" s="44"/>
    </row>
    <row r="79" spans="1:103" ht="13.5" customHeight="1" x14ac:dyDescent="0.2">
      <c r="AI79" s="25"/>
      <c r="AJ79" s="25"/>
      <c r="AK79" s="25"/>
      <c r="AL79" s="25"/>
      <c r="AM79" s="25"/>
      <c r="AN79" s="25"/>
    </row>
    <row r="80" spans="1:103" ht="13.5" customHeight="1" x14ac:dyDescent="0.2">
      <c r="X80" s="25"/>
      <c r="Y80" s="25"/>
      <c r="Z80" s="25"/>
      <c r="AA80" s="25"/>
      <c r="AB80" s="25"/>
      <c r="AC80" s="25"/>
      <c r="AD80" s="25"/>
      <c r="AE80" s="25"/>
      <c r="AF80" s="25"/>
      <c r="AG80" s="25"/>
      <c r="AH80" s="25"/>
      <c r="AI80" s="25"/>
      <c r="AJ80" s="25"/>
      <c r="AK80" s="25"/>
      <c r="AL80" s="25"/>
      <c r="AM80" s="25"/>
      <c r="AN80" s="25"/>
    </row>
    <row r="81" spans="24:77" ht="16.5" x14ac:dyDescent="0.2">
      <c r="X81" s="25"/>
      <c r="Y81" s="25"/>
      <c r="Z81" s="25"/>
      <c r="AA81" s="25"/>
      <c r="AB81" s="25"/>
      <c r="AC81" s="25"/>
      <c r="AD81" s="25"/>
      <c r="AE81" s="25"/>
      <c r="AF81" s="25"/>
      <c r="AG81" s="25"/>
      <c r="AH81" s="25"/>
      <c r="AI81" s="52"/>
      <c r="AJ81" s="52"/>
      <c r="AK81" s="52"/>
      <c r="AL81" s="52"/>
      <c r="AM81" s="52"/>
      <c r="AN81" s="52"/>
    </row>
    <row r="82" spans="24:77" x14ac:dyDescent="0.2">
      <c r="X82" s="54"/>
      <c r="Y82" s="54"/>
      <c r="Z82" s="27"/>
      <c r="AA82" s="27"/>
      <c r="AB82" s="27"/>
      <c r="AC82" s="27"/>
      <c r="AD82" s="27"/>
      <c r="AE82" s="27"/>
      <c r="AF82" s="27"/>
      <c r="AG82" s="27"/>
      <c r="AH82" s="27"/>
      <c r="AI82" s="52"/>
      <c r="AJ82" s="52"/>
      <c r="AK82" s="52"/>
      <c r="AL82" s="52"/>
      <c r="AM82" s="52"/>
      <c r="AN82" s="52"/>
    </row>
    <row r="83" spans="24:77" x14ac:dyDescent="0.2">
      <c r="X83" s="54"/>
      <c r="Y83" s="54"/>
      <c r="Z83" s="28"/>
      <c r="AA83" s="28"/>
      <c r="AB83" s="28"/>
      <c r="AC83" s="28"/>
      <c r="AD83" s="28"/>
      <c r="AE83" s="28"/>
      <c r="AF83" s="28"/>
      <c r="AG83" s="28"/>
      <c r="AH83" s="28"/>
      <c r="AI83" s="53"/>
      <c r="AJ83" s="53"/>
      <c r="AK83" s="53"/>
      <c r="AL83" s="53"/>
      <c r="AM83" s="53"/>
      <c r="AN83" s="53"/>
    </row>
    <row r="84" spans="24:77" x14ac:dyDescent="0.2">
      <c r="X84" s="54"/>
      <c r="Y84" s="54"/>
      <c r="Z84" s="28"/>
      <c r="AA84" s="28"/>
      <c r="AB84" s="28"/>
      <c r="AC84" s="28"/>
      <c r="AD84" s="28"/>
      <c r="AE84" s="28"/>
      <c r="AF84" s="28"/>
      <c r="AG84" s="28"/>
      <c r="AH84" s="28"/>
      <c r="AI84" s="53"/>
      <c r="AJ84" s="53"/>
      <c r="AK84" s="53"/>
      <c r="AL84" s="53"/>
      <c r="AM84" s="53"/>
      <c r="AN84" s="53"/>
    </row>
    <row r="85" spans="24:77" x14ac:dyDescent="0.2">
      <c r="X85" s="54"/>
      <c r="Y85" s="54"/>
      <c r="Z85" s="28"/>
      <c r="AA85" s="28"/>
      <c r="AB85" s="28"/>
      <c r="AC85" s="28"/>
      <c r="AD85" s="28"/>
      <c r="AE85" s="28"/>
      <c r="AF85" s="28"/>
      <c r="AG85" s="28"/>
      <c r="AH85" s="28"/>
      <c r="AI85" s="52"/>
      <c r="AJ85" s="52"/>
      <c r="AK85" s="52"/>
      <c r="AL85" s="52"/>
      <c r="AM85" s="52"/>
      <c r="AN85" s="52"/>
    </row>
    <row r="86" spans="24:77" x14ac:dyDescent="0.2">
      <c r="X86" s="54"/>
      <c r="Y86" s="54"/>
      <c r="Z86" s="28"/>
      <c r="AA86" s="28"/>
      <c r="AB86" s="28"/>
      <c r="AC86" s="28"/>
      <c r="AD86" s="28"/>
      <c r="AE86" s="28"/>
      <c r="AF86" s="28"/>
      <c r="AG86" s="28"/>
      <c r="AH86" s="28"/>
      <c r="AI86" s="53"/>
      <c r="AJ86" s="53"/>
      <c r="AK86" s="53"/>
      <c r="AL86" s="53"/>
      <c r="AM86" s="53"/>
      <c r="AN86" s="53"/>
    </row>
    <row r="87" spans="24:77" x14ac:dyDescent="0.2">
      <c r="X87" s="54"/>
      <c r="Y87" s="54"/>
      <c r="Z87" s="28"/>
      <c r="AA87" s="28"/>
      <c r="AB87" s="28"/>
      <c r="AC87" s="28"/>
      <c r="AD87" s="28"/>
      <c r="AE87" s="28"/>
      <c r="AF87" s="28"/>
      <c r="AG87" s="28"/>
      <c r="AH87" s="28"/>
      <c r="AI87" s="30"/>
      <c r="AJ87" s="30"/>
      <c r="AK87" s="30"/>
      <c r="AL87" s="30"/>
      <c r="AM87" s="30"/>
      <c r="AN87" s="30"/>
    </row>
    <row r="88" spans="24:77" x14ac:dyDescent="0.2">
      <c r="X88" s="39"/>
      <c r="Y88" s="30"/>
      <c r="Z88" s="30"/>
      <c r="AA88" s="30"/>
      <c r="AB88" s="30"/>
      <c r="AC88" s="30"/>
      <c r="AD88" s="30"/>
      <c r="AE88" s="30"/>
      <c r="AF88" s="30"/>
      <c r="AG88" s="30"/>
      <c r="AH88" s="30"/>
      <c r="AI88" s="30"/>
      <c r="AJ88" s="30"/>
      <c r="AK88" s="30"/>
      <c r="AL88" s="30"/>
      <c r="AM88" s="30"/>
      <c r="AN88" s="30"/>
      <c r="BX88" s="45"/>
      <c r="BY88" s="38"/>
    </row>
    <row r="89" spans="24:77" x14ac:dyDescent="0.2">
      <c r="X89" s="30"/>
      <c r="Y89" s="30"/>
      <c r="Z89" s="30"/>
      <c r="AA89" s="30"/>
      <c r="AB89" s="30"/>
      <c r="AC89" s="30"/>
      <c r="AD89" s="30"/>
      <c r="AE89" s="30"/>
      <c r="AF89" s="30"/>
      <c r="AG89" s="30"/>
      <c r="AH89" s="30"/>
      <c r="AI89" s="30"/>
      <c r="AJ89" s="30"/>
      <c r="AK89" s="30"/>
      <c r="AL89" s="30"/>
      <c r="AM89" s="30"/>
      <c r="AN89" s="30"/>
      <c r="BX89" s="45"/>
      <c r="BY89" s="38"/>
    </row>
    <row r="90" spans="24:77" x14ac:dyDescent="0.2">
      <c r="X90" s="30"/>
      <c r="Y90" s="30"/>
      <c r="Z90" s="30"/>
      <c r="AA90" s="30"/>
      <c r="AB90" s="30"/>
      <c r="AC90" s="30"/>
      <c r="AD90" s="30"/>
      <c r="AE90" s="30"/>
      <c r="AF90" s="30"/>
      <c r="AG90" s="30"/>
      <c r="AH90" s="30"/>
      <c r="AI90" s="30"/>
      <c r="AJ90" s="30"/>
      <c r="AK90" s="30"/>
      <c r="AL90" s="30"/>
      <c r="AM90" s="30"/>
      <c r="AN90" s="30"/>
    </row>
    <row r="91" spans="24:77" x14ac:dyDescent="0.2">
      <c r="X91" s="30"/>
      <c r="Y91" s="30"/>
      <c r="Z91" s="30"/>
      <c r="AA91" s="30"/>
      <c r="AB91" s="30"/>
      <c r="AC91" s="30"/>
      <c r="AD91" s="30"/>
      <c r="AE91" s="30"/>
      <c r="AF91" s="30"/>
      <c r="AG91" s="30"/>
      <c r="AH91" s="30"/>
    </row>
  </sheetData>
  <mergeCells count="1293">
    <mergeCell ref="BE4:BL4"/>
    <mergeCell ref="BN4:BQ4"/>
    <mergeCell ref="BR4:BU5"/>
    <mergeCell ref="BV4:CF5"/>
    <mergeCell ref="CG4:CI5"/>
    <mergeCell ref="CJ4:CV4"/>
    <mergeCell ref="BF5:BK5"/>
    <mergeCell ref="BN5:BQ5"/>
    <mergeCell ref="CJ5:CV5"/>
    <mergeCell ref="A4:G4"/>
    <mergeCell ref="I4:Y4"/>
    <mergeCell ref="Z4:AE4"/>
    <mergeCell ref="AF4:AN4"/>
    <mergeCell ref="AO4:AU4"/>
    <mergeCell ref="AV4:BD4"/>
    <mergeCell ref="A1:S2"/>
    <mergeCell ref="U1:CD2"/>
    <mergeCell ref="CE1:CV2"/>
    <mergeCell ref="I3:Q3"/>
    <mergeCell ref="BE3:BQ3"/>
    <mergeCell ref="CJ3:CV3"/>
    <mergeCell ref="AW7:BA7"/>
    <mergeCell ref="BE7:BI7"/>
    <mergeCell ref="BJ7:BQ7"/>
    <mergeCell ref="BR7:CI10"/>
    <mergeCell ref="CJ7:CV7"/>
    <mergeCell ref="I8:AE8"/>
    <mergeCell ref="AF8:AO10"/>
    <mergeCell ref="AP8:AU8"/>
    <mergeCell ref="AV8:BD8"/>
    <mergeCell ref="BE8:BI10"/>
    <mergeCell ref="BF6:BI6"/>
    <mergeCell ref="BJ6:BP6"/>
    <mergeCell ref="BR6:CI6"/>
    <mergeCell ref="CJ6:CV6"/>
    <mergeCell ref="I7:J7"/>
    <mergeCell ref="K7:M7"/>
    <mergeCell ref="O7:Q7"/>
    <mergeCell ref="S7:V7"/>
    <mergeCell ref="W7:Y7"/>
    <mergeCell ref="Z7:AC7"/>
    <mergeCell ref="I5:AE6"/>
    <mergeCell ref="AF5:AN6"/>
    <mergeCell ref="AO5:AU6"/>
    <mergeCell ref="AV5:AW5"/>
    <mergeCell ref="AX5:BC5"/>
    <mergeCell ref="AV6:AW6"/>
    <mergeCell ref="AX6:BC6"/>
    <mergeCell ref="AD7:AE7"/>
    <mergeCell ref="AF7:AT7"/>
    <mergeCell ref="BI12:BJ12"/>
    <mergeCell ref="BK12:CL12"/>
    <mergeCell ref="CM12:CR12"/>
    <mergeCell ref="CS12:CV12"/>
    <mergeCell ref="A13:B13"/>
    <mergeCell ref="C13:J13"/>
    <mergeCell ref="K13:M13"/>
    <mergeCell ref="N13:P13"/>
    <mergeCell ref="Q13:R13"/>
    <mergeCell ref="S13:Z13"/>
    <mergeCell ref="A12:H12"/>
    <mergeCell ref="I12:J12"/>
    <mergeCell ref="K12:AL12"/>
    <mergeCell ref="AM12:AR12"/>
    <mergeCell ref="AS12:AV12"/>
    <mergeCell ref="BA12:BH12"/>
    <mergeCell ref="BJ8:BQ10"/>
    <mergeCell ref="CJ8:CV8"/>
    <mergeCell ref="I9:AE10"/>
    <mergeCell ref="AP9:AU9"/>
    <mergeCell ref="AW9:BA9"/>
    <mergeCell ref="CJ9:CV9"/>
    <mergeCell ref="AP10:AU10"/>
    <mergeCell ref="BA10:BC10"/>
    <mergeCell ref="CJ10:CV10"/>
    <mergeCell ref="A5:G8"/>
    <mergeCell ref="CA13:CC13"/>
    <mergeCell ref="CD13:CF13"/>
    <mergeCell ref="CG13:CH13"/>
    <mergeCell ref="CI13:CP13"/>
    <mergeCell ref="CQ13:CS13"/>
    <mergeCell ref="CT13:CV13"/>
    <mergeCell ref="BA13:BB13"/>
    <mergeCell ref="BC13:BJ13"/>
    <mergeCell ref="BK13:BM13"/>
    <mergeCell ref="BN13:BP13"/>
    <mergeCell ref="BQ13:BR13"/>
    <mergeCell ref="BS13:BZ13"/>
    <mergeCell ref="AA13:AC13"/>
    <mergeCell ref="AD13:AF13"/>
    <mergeCell ref="AG13:AH13"/>
    <mergeCell ref="AI13:AP13"/>
    <mergeCell ref="AQ13:AS13"/>
    <mergeCell ref="AT13:AV13"/>
    <mergeCell ref="A15:B15"/>
    <mergeCell ref="C15:J15"/>
    <mergeCell ref="K15:M15"/>
    <mergeCell ref="N15:P15"/>
    <mergeCell ref="Q15:R15"/>
    <mergeCell ref="S15:Z15"/>
    <mergeCell ref="CA14:CC14"/>
    <mergeCell ref="CD14:CF14"/>
    <mergeCell ref="CG14:CH14"/>
    <mergeCell ref="CI14:CP14"/>
    <mergeCell ref="CQ14:CS14"/>
    <mergeCell ref="CT14:CV14"/>
    <mergeCell ref="BA14:BB14"/>
    <mergeCell ref="BC14:BJ14"/>
    <mergeCell ref="BK14:BM14"/>
    <mergeCell ref="BN14:BP14"/>
    <mergeCell ref="BQ14:BR14"/>
    <mergeCell ref="BS14:BZ14"/>
    <mergeCell ref="AA14:AC14"/>
    <mergeCell ref="AD14:AF14"/>
    <mergeCell ref="AG14:AH14"/>
    <mergeCell ref="AI14:AP14"/>
    <mergeCell ref="AQ14:AS14"/>
    <mergeCell ref="AT14:AV14"/>
    <mergeCell ref="A14:B14"/>
    <mergeCell ref="C14:J14"/>
    <mergeCell ref="K14:M14"/>
    <mergeCell ref="N14:P14"/>
    <mergeCell ref="Q14:R14"/>
    <mergeCell ref="S14:Z14"/>
    <mergeCell ref="CA15:CC15"/>
    <mergeCell ref="CD15:CF15"/>
    <mergeCell ref="CG15:CH15"/>
    <mergeCell ref="CI15:CP15"/>
    <mergeCell ref="CQ15:CS15"/>
    <mergeCell ref="CT15:CV15"/>
    <mergeCell ref="BA15:BB15"/>
    <mergeCell ref="BC15:BJ15"/>
    <mergeCell ref="BK15:BM15"/>
    <mergeCell ref="BN15:BP15"/>
    <mergeCell ref="BQ15:BR15"/>
    <mergeCell ref="BS15:BZ15"/>
    <mergeCell ref="AA15:AC15"/>
    <mergeCell ref="AD15:AF15"/>
    <mergeCell ref="AG15:AH15"/>
    <mergeCell ref="AI15:AP15"/>
    <mergeCell ref="AQ15:AS15"/>
    <mergeCell ref="AT15:AV15"/>
    <mergeCell ref="A17:B17"/>
    <mergeCell ref="C17:J17"/>
    <mergeCell ref="K17:M17"/>
    <mergeCell ref="N17:P17"/>
    <mergeCell ref="Q17:R17"/>
    <mergeCell ref="S17:Z17"/>
    <mergeCell ref="CA16:CC16"/>
    <mergeCell ref="CD16:CF16"/>
    <mergeCell ref="CG16:CH16"/>
    <mergeCell ref="CI16:CP16"/>
    <mergeCell ref="CQ16:CS16"/>
    <mergeCell ref="CT16:CV16"/>
    <mergeCell ref="BA16:BB16"/>
    <mergeCell ref="BC16:BJ16"/>
    <mergeCell ref="BK16:BM16"/>
    <mergeCell ref="BN16:BP16"/>
    <mergeCell ref="BQ16:BR16"/>
    <mergeCell ref="BS16:BZ16"/>
    <mergeCell ref="AA16:AC16"/>
    <mergeCell ref="AD16:AF16"/>
    <mergeCell ref="AG16:AH16"/>
    <mergeCell ref="AI16:AP16"/>
    <mergeCell ref="AQ16:AS16"/>
    <mergeCell ref="AT16:AV16"/>
    <mergeCell ref="A16:B16"/>
    <mergeCell ref="C16:J16"/>
    <mergeCell ref="K16:M16"/>
    <mergeCell ref="N16:P16"/>
    <mergeCell ref="Q16:R16"/>
    <mergeCell ref="S16:Z16"/>
    <mergeCell ref="CA17:CC17"/>
    <mergeCell ref="CD17:CF17"/>
    <mergeCell ref="CG17:CH17"/>
    <mergeCell ref="CI17:CP17"/>
    <mergeCell ref="CQ17:CS17"/>
    <mergeCell ref="CT17:CV17"/>
    <mergeCell ref="BA17:BB17"/>
    <mergeCell ref="BC17:BJ17"/>
    <mergeCell ref="BK17:BM17"/>
    <mergeCell ref="BN17:BP17"/>
    <mergeCell ref="BQ17:BR17"/>
    <mergeCell ref="BS17:BZ17"/>
    <mergeCell ref="AA17:AC17"/>
    <mergeCell ref="AD17:AF17"/>
    <mergeCell ref="AG17:AH17"/>
    <mergeCell ref="AI17:AP17"/>
    <mergeCell ref="AQ17:AS17"/>
    <mergeCell ref="AT17:AV17"/>
    <mergeCell ref="CD18:CF18"/>
    <mergeCell ref="CG18:CH18"/>
    <mergeCell ref="CI18:CP18"/>
    <mergeCell ref="CQ18:CS18"/>
    <mergeCell ref="CT18:CV18"/>
    <mergeCell ref="A19:B19"/>
    <mergeCell ref="C19:J19"/>
    <mergeCell ref="K19:M19"/>
    <mergeCell ref="N19:P19"/>
    <mergeCell ref="Q19:R19"/>
    <mergeCell ref="BC18:BJ18"/>
    <mergeCell ref="BK18:BM18"/>
    <mergeCell ref="BN18:BP18"/>
    <mergeCell ref="BQ18:BR18"/>
    <mergeCell ref="BS18:BZ18"/>
    <mergeCell ref="CA18:CC18"/>
    <mergeCell ref="AD18:AF18"/>
    <mergeCell ref="AG18:AH18"/>
    <mergeCell ref="AI18:AP18"/>
    <mergeCell ref="AQ18:AS18"/>
    <mergeCell ref="AT18:AV18"/>
    <mergeCell ref="BA18:BB18"/>
    <mergeCell ref="A18:J18"/>
    <mergeCell ref="K18:M18"/>
    <mergeCell ref="N18:P18"/>
    <mergeCell ref="Q18:R18"/>
    <mergeCell ref="S18:Z18"/>
    <mergeCell ref="AA18:AC18"/>
    <mergeCell ref="CA19:CC19"/>
    <mergeCell ref="CD19:CF19"/>
    <mergeCell ref="CG19:CH19"/>
    <mergeCell ref="CI19:CP19"/>
    <mergeCell ref="CQ19:CS19"/>
    <mergeCell ref="CT19:CV19"/>
    <mergeCell ref="AT19:AV19"/>
    <mergeCell ref="BA19:BB19"/>
    <mergeCell ref="BC19:BJ19"/>
    <mergeCell ref="BK19:BM19"/>
    <mergeCell ref="BN19:BP19"/>
    <mergeCell ref="BQ19:BZ19"/>
    <mergeCell ref="S19:Z19"/>
    <mergeCell ref="AA19:AC19"/>
    <mergeCell ref="AD19:AF19"/>
    <mergeCell ref="AG19:AH19"/>
    <mergeCell ref="AI19:AP19"/>
    <mergeCell ref="AQ19:AS19"/>
    <mergeCell ref="A21:B21"/>
    <mergeCell ref="C21:J21"/>
    <mergeCell ref="K21:M21"/>
    <mergeCell ref="N21:P21"/>
    <mergeCell ref="Q21:R21"/>
    <mergeCell ref="S21:Z21"/>
    <mergeCell ref="CA20:CC20"/>
    <mergeCell ref="CD20:CF20"/>
    <mergeCell ref="CG20:CH20"/>
    <mergeCell ref="CI20:CP20"/>
    <mergeCell ref="CQ20:CS20"/>
    <mergeCell ref="CT20:CV20"/>
    <mergeCell ref="BA20:BB20"/>
    <mergeCell ref="BC20:BJ20"/>
    <mergeCell ref="BK20:BM20"/>
    <mergeCell ref="BN20:BP20"/>
    <mergeCell ref="BQ20:BR20"/>
    <mergeCell ref="BS20:BZ20"/>
    <mergeCell ref="AA20:AC20"/>
    <mergeCell ref="AD20:AF20"/>
    <mergeCell ref="AG20:AH20"/>
    <mergeCell ref="AI20:AP20"/>
    <mergeCell ref="AQ20:AS20"/>
    <mergeCell ref="AT20:AV20"/>
    <mergeCell ref="A20:B20"/>
    <mergeCell ref="C20:J20"/>
    <mergeCell ref="K20:M20"/>
    <mergeCell ref="N20:P20"/>
    <mergeCell ref="Q20:R20"/>
    <mergeCell ref="S20:Z20"/>
    <mergeCell ref="CA21:CC21"/>
    <mergeCell ref="CD21:CF21"/>
    <mergeCell ref="CG21:CH21"/>
    <mergeCell ref="CI21:CP21"/>
    <mergeCell ref="CQ21:CS21"/>
    <mergeCell ref="CT21:CV21"/>
    <mergeCell ref="BA21:BB21"/>
    <mergeCell ref="BC21:BJ21"/>
    <mergeCell ref="BK21:BM21"/>
    <mergeCell ref="BN21:BP21"/>
    <mergeCell ref="BQ21:BR21"/>
    <mergeCell ref="BS21:BZ21"/>
    <mergeCell ref="AA21:AC21"/>
    <mergeCell ref="AD21:AF21"/>
    <mergeCell ref="AG21:AH21"/>
    <mergeCell ref="AI21:AP21"/>
    <mergeCell ref="AQ21:AS21"/>
    <mergeCell ref="AT21:AV21"/>
    <mergeCell ref="CD22:CF22"/>
    <mergeCell ref="CG22:CH22"/>
    <mergeCell ref="CI22:CP22"/>
    <mergeCell ref="CQ22:CS22"/>
    <mergeCell ref="CT22:CV22"/>
    <mergeCell ref="A23:B23"/>
    <mergeCell ref="C23:J23"/>
    <mergeCell ref="K23:M23"/>
    <mergeCell ref="N23:P23"/>
    <mergeCell ref="Q23:R23"/>
    <mergeCell ref="BC22:BJ22"/>
    <mergeCell ref="BK22:BM22"/>
    <mergeCell ref="BN22:BP22"/>
    <mergeCell ref="BQ22:BR22"/>
    <mergeCell ref="BS22:BZ22"/>
    <mergeCell ref="CA22:CC22"/>
    <mergeCell ref="AD22:AF22"/>
    <mergeCell ref="AG22:AH22"/>
    <mergeCell ref="AI22:AP22"/>
    <mergeCell ref="AQ22:AS22"/>
    <mergeCell ref="AT22:AV22"/>
    <mergeCell ref="BA22:BB22"/>
    <mergeCell ref="A22:B22"/>
    <mergeCell ref="C22:J22"/>
    <mergeCell ref="K22:M22"/>
    <mergeCell ref="N22:P22"/>
    <mergeCell ref="Q22:Z22"/>
    <mergeCell ref="AA22:AC22"/>
    <mergeCell ref="CT23:CV23"/>
    <mergeCell ref="A24:B24"/>
    <mergeCell ref="C24:J24"/>
    <mergeCell ref="K24:M24"/>
    <mergeCell ref="N24:P24"/>
    <mergeCell ref="Q24:R24"/>
    <mergeCell ref="S24:Z24"/>
    <mergeCell ref="AA24:AC24"/>
    <mergeCell ref="AD24:AF24"/>
    <mergeCell ref="AG24:AH24"/>
    <mergeCell ref="BS23:BZ23"/>
    <mergeCell ref="CA23:CC23"/>
    <mergeCell ref="CD23:CF23"/>
    <mergeCell ref="CG23:CH23"/>
    <mergeCell ref="CI23:CP23"/>
    <mergeCell ref="CQ23:CS23"/>
    <mergeCell ref="AT23:AV23"/>
    <mergeCell ref="BA23:BB23"/>
    <mergeCell ref="BC23:BJ23"/>
    <mergeCell ref="BK23:BM23"/>
    <mergeCell ref="BN23:BP23"/>
    <mergeCell ref="BQ23:BR23"/>
    <mergeCell ref="S23:Z23"/>
    <mergeCell ref="AA23:AC23"/>
    <mergeCell ref="AD23:AF23"/>
    <mergeCell ref="AG23:AH23"/>
    <mergeCell ref="AI23:AP23"/>
    <mergeCell ref="AQ23:AS23"/>
    <mergeCell ref="CI24:CP24"/>
    <mergeCell ref="CQ24:CS24"/>
    <mergeCell ref="CT24:CV24"/>
    <mergeCell ref="A25:B25"/>
    <mergeCell ref="C25:J25"/>
    <mergeCell ref="K25:M25"/>
    <mergeCell ref="N25:P25"/>
    <mergeCell ref="Q25:R25"/>
    <mergeCell ref="S25:Z25"/>
    <mergeCell ref="AA25:AC25"/>
    <mergeCell ref="BN24:BP24"/>
    <mergeCell ref="BQ24:BR24"/>
    <mergeCell ref="BS24:BZ24"/>
    <mergeCell ref="CA24:CC24"/>
    <mergeCell ref="CD24:CF24"/>
    <mergeCell ref="CG24:CH24"/>
    <mergeCell ref="AI24:AP24"/>
    <mergeCell ref="AQ24:AS24"/>
    <mergeCell ref="AT24:AV24"/>
    <mergeCell ref="BA24:BB24"/>
    <mergeCell ref="BC24:BJ24"/>
    <mergeCell ref="BK24:BM24"/>
    <mergeCell ref="CD25:CF25"/>
    <mergeCell ref="CG25:CH25"/>
    <mergeCell ref="CI25:CP25"/>
    <mergeCell ref="CQ25:CS25"/>
    <mergeCell ref="CT25:CV25"/>
    <mergeCell ref="A26:B26"/>
    <mergeCell ref="C26:J26"/>
    <mergeCell ref="K26:M26"/>
    <mergeCell ref="N26:P26"/>
    <mergeCell ref="Q26:R26"/>
    <mergeCell ref="BC25:BJ25"/>
    <mergeCell ref="BK25:BM25"/>
    <mergeCell ref="BN25:BP25"/>
    <mergeCell ref="BQ25:BR25"/>
    <mergeCell ref="BS25:BZ25"/>
    <mergeCell ref="CA25:CC25"/>
    <mergeCell ref="AD25:AF25"/>
    <mergeCell ref="AG25:AH25"/>
    <mergeCell ref="AI25:AP25"/>
    <mergeCell ref="AQ25:AS25"/>
    <mergeCell ref="AT25:AV25"/>
    <mergeCell ref="BA25:BB25"/>
    <mergeCell ref="CA26:CC26"/>
    <mergeCell ref="CD26:CF26"/>
    <mergeCell ref="CG26:CH26"/>
    <mergeCell ref="CI26:CP26"/>
    <mergeCell ref="CQ26:CS26"/>
    <mergeCell ref="CT26:CV26"/>
    <mergeCell ref="BA26:BB26"/>
    <mergeCell ref="BC26:BJ26"/>
    <mergeCell ref="BK26:BM26"/>
    <mergeCell ref="BN26:BP26"/>
    <mergeCell ref="BQ26:BR26"/>
    <mergeCell ref="BS26:BZ26"/>
    <mergeCell ref="S26:Z26"/>
    <mergeCell ref="AA26:AC26"/>
    <mergeCell ref="AD26:AF26"/>
    <mergeCell ref="AG26:AP26"/>
    <mergeCell ref="AQ26:AS26"/>
    <mergeCell ref="AT26:AV26"/>
    <mergeCell ref="CA27:CC27"/>
    <mergeCell ref="CD27:CF27"/>
    <mergeCell ref="CG27:CP27"/>
    <mergeCell ref="CQ27:CS27"/>
    <mergeCell ref="CT27:CV27"/>
    <mergeCell ref="A28:B28"/>
    <mergeCell ref="C28:J28"/>
    <mergeCell ref="K28:M28"/>
    <mergeCell ref="N28:P28"/>
    <mergeCell ref="Q28:R28"/>
    <mergeCell ref="BA27:BB27"/>
    <mergeCell ref="BC27:BJ27"/>
    <mergeCell ref="BK27:BM27"/>
    <mergeCell ref="BN27:BP27"/>
    <mergeCell ref="BQ27:BR27"/>
    <mergeCell ref="BS27:BZ27"/>
    <mergeCell ref="AA27:AC27"/>
    <mergeCell ref="AD27:AF27"/>
    <mergeCell ref="AG27:AH27"/>
    <mergeCell ref="AI27:AP27"/>
    <mergeCell ref="AQ27:AS27"/>
    <mergeCell ref="AT27:AV27"/>
    <mergeCell ref="A27:B27"/>
    <mergeCell ref="C27:J27"/>
    <mergeCell ref="K27:M27"/>
    <mergeCell ref="N27:P27"/>
    <mergeCell ref="Q27:R27"/>
    <mergeCell ref="S27:Z27"/>
    <mergeCell ref="CT28:CV28"/>
    <mergeCell ref="A29:B29"/>
    <mergeCell ref="C29:J29"/>
    <mergeCell ref="K29:M29"/>
    <mergeCell ref="N29:P29"/>
    <mergeCell ref="Q29:R29"/>
    <mergeCell ref="S29:Z29"/>
    <mergeCell ref="AA29:AC29"/>
    <mergeCell ref="AD29:AF29"/>
    <mergeCell ref="AG29:AH29"/>
    <mergeCell ref="BS28:BZ28"/>
    <mergeCell ref="CA28:CC28"/>
    <mergeCell ref="CD28:CF28"/>
    <mergeCell ref="CG28:CH28"/>
    <mergeCell ref="CI28:CP28"/>
    <mergeCell ref="CQ28:CS28"/>
    <mergeCell ref="AT28:AV28"/>
    <mergeCell ref="BA28:BB28"/>
    <mergeCell ref="BC28:BJ28"/>
    <mergeCell ref="BK28:BM28"/>
    <mergeCell ref="BN28:BP28"/>
    <mergeCell ref="BQ28:BR28"/>
    <mergeCell ref="S28:Z28"/>
    <mergeCell ref="AA28:AC28"/>
    <mergeCell ref="AD28:AF28"/>
    <mergeCell ref="AG28:AH28"/>
    <mergeCell ref="AI28:AP28"/>
    <mergeCell ref="AQ28:AS28"/>
    <mergeCell ref="CI29:CP29"/>
    <mergeCell ref="CQ29:CS29"/>
    <mergeCell ref="CT29:CV29"/>
    <mergeCell ref="A30:B30"/>
    <mergeCell ref="C30:J30"/>
    <mergeCell ref="K30:M30"/>
    <mergeCell ref="N30:P30"/>
    <mergeCell ref="Q30:Z30"/>
    <mergeCell ref="AA30:AC30"/>
    <mergeCell ref="AD30:AF30"/>
    <mergeCell ref="BN29:BP29"/>
    <mergeCell ref="BQ29:BR29"/>
    <mergeCell ref="BS29:BZ29"/>
    <mergeCell ref="CA29:CC29"/>
    <mergeCell ref="CD29:CF29"/>
    <mergeCell ref="CG29:CH29"/>
    <mergeCell ref="AI29:AP29"/>
    <mergeCell ref="AQ29:AS29"/>
    <mergeCell ref="AT29:AV29"/>
    <mergeCell ref="BA29:BB29"/>
    <mergeCell ref="BC29:BJ29"/>
    <mergeCell ref="BK29:BM29"/>
    <mergeCell ref="CI30:CP30"/>
    <mergeCell ref="CQ30:CS30"/>
    <mergeCell ref="CT30:CV30"/>
    <mergeCell ref="A31:B31"/>
    <mergeCell ref="C31:J31"/>
    <mergeCell ref="K31:M31"/>
    <mergeCell ref="N31:P31"/>
    <mergeCell ref="Q31:R31"/>
    <mergeCell ref="S31:Z31"/>
    <mergeCell ref="AA31:AC31"/>
    <mergeCell ref="BN30:BP30"/>
    <mergeCell ref="BQ30:BR30"/>
    <mergeCell ref="BS30:BZ30"/>
    <mergeCell ref="CA30:CC30"/>
    <mergeCell ref="CD30:CF30"/>
    <mergeCell ref="CG30:CH30"/>
    <mergeCell ref="AG30:AH30"/>
    <mergeCell ref="AI30:AP30"/>
    <mergeCell ref="AQ30:AS30"/>
    <mergeCell ref="AT30:AV30"/>
    <mergeCell ref="BA30:BJ30"/>
    <mergeCell ref="BK30:BM30"/>
    <mergeCell ref="CI31:CP31"/>
    <mergeCell ref="CQ31:CS31"/>
    <mergeCell ref="CT31:CV31"/>
    <mergeCell ref="A32:B32"/>
    <mergeCell ref="C32:J32"/>
    <mergeCell ref="K32:M32"/>
    <mergeCell ref="N32:P32"/>
    <mergeCell ref="Q32:R32"/>
    <mergeCell ref="S32:Z32"/>
    <mergeCell ref="AA32:AC32"/>
    <mergeCell ref="BK31:BM31"/>
    <mergeCell ref="BN31:BP31"/>
    <mergeCell ref="BQ31:BZ31"/>
    <mergeCell ref="CA31:CC31"/>
    <mergeCell ref="CD31:CF31"/>
    <mergeCell ref="CG31:CH31"/>
    <mergeCell ref="AD31:AF31"/>
    <mergeCell ref="AG31:AP31"/>
    <mergeCell ref="AQ31:AS31"/>
    <mergeCell ref="AT31:AV31"/>
    <mergeCell ref="BA31:BB31"/>
    <mergeCell ref="BC31:BJ31"/>
    <mergeCell ref="CD32:CF32"/>
    <mergeCell ref="CG32:CH32"/>
    <mergeCell ref="CI32:CP32"/>
    <mergeCell ref="CQ32:CS32"/>
    <mergeCell ref="CT32:CV32"/>
    <mergeCell ref="A33:B33"/>
    <mergeCell ref="C33:J33"/>
    <mergeCell ref="K33:M33"/>
    <mergeCell ref="N33:P33"/>
    <mergeCell ref="Q33:R33"/>
    <mergeCell ref="BC32:BJ32"/>
    <mergeCell ref="BK32:BM32"/>
    <mergeCell ref="BN32:BP32"/>
    <mergeCell ref="BQ32:BR32"/>
    <mergeCell ref="BS32:BZ32"/>
    <mergeCell ref="CA32:CC32"/>
    <mergeCell ref="AD32:AF32"/>
    <mergeCell ref="AG32:AH32"/>
    <mergeCell ref="AI32:AP32"/>
    <mergeCell ref="AQ32:AS32"/>
    <mergeCell ref="AT32:AV32"/>
    <mergeCell ref="BA32:BB32"/>
    <mergeCell ref="A34:B34"/>
    <mergeCell ref="C34:J34"/>
    <mergeCell ref="K34:M34"/>
    <mergeCell ref="N34:P34"/>
    <mergeCell ref="Q34:R34"/>
    <mergeCell ref="S34:Z34"/>
    <mergeCell ref="BS33:BZ33"/>
    <mergeCell ref="CA33:CC33"/>
    <mergeCell ref="CD33:CF33"/>
    <mergeCell ref="CG33:CP33"/>
    <mergeCell ref="CQ33:CS33"/>
    <mergeCell ref="CT33:CV33"/>
    <mergeCell ref="AT33:AV33"/>
    <mergeCell ref="BA33:BB33"/>
    <mergeCell ref="BC33:BJ33"/>
    <mergeCell ref="BK33:BM33"/>
    <mergeCell ref="BN33:BP33"/>
    <mergeCell ref="BQ33:BR33"/>
    <mergeCell ref="S33:Z33"/>
    <mergeCell ref="AA33:AC33"/>
    <mergeCell ref="AD33:AF33"/>
    <mergeCell ref="AG33:AH33"/>
    <mergeCell ref="AI33:AP33"/>
    <mergeCell ref="AQ33:AS33"/>
    <mergeCell ref="CA34:CC34"/>
    <mergeCell ref="CD34:CF34"/>
    <mergeCell ref="CG34:CH34"/>
    <mergeCell ref="CI34:CP34"/>
    <mergeCell ref="CQ34:CS34"/>
    <mergeCell ref="CT34:CV34"/>
    <mergeCell ref="BA34:BB34"/>
    <mergeCell ref="BC34:BJ34"/>
    <mergeCell ref="BK34:BM34"/>
    <mergeCell ref="BN34:BP34"/>
    <mergeCell ref="BQ34:BR34"/>
    <mergeCell ref="BS34:BZ34"/>
    <mergeCell ref="AA34:AC34"/>
    <mergeCell ref="AD34:AF34"/>
    <mergeCell ref="AG34:AH34"/>
    <mergeCell ref="AI34:AP34"/>
    <mergeCell ref="AQ34:AS34"/>
    <mergeCell ref="AT34:AV34"/>
    <mergeCell ref="A36:B36"/>
    <mergeCell ref="C36:J36"/>
    <mergeCell ref="K36:M36"/>
    <mergeCell ref="N36:P36"/>
    <mergeCell ref="Q36:R36"/>
    <mergeCell ref="S36:Z36"/>
    <mergeCell ref="CA35:CC35"/>
    <mergeCell ref="CD35:CF35"/>
    <mergeCell ref="CG35:CH35"/>
    <mergeCell ref="CI35:CP35"/>
    <mergeCell ref="CQ35:CS35"/>
    <mergeCell ref="CT35:CV35"/>
    <mergeCell ref="BA35:BB35"/>
    <mergeCell ref="BC35:BJ35"/>
    <mergeCell ref="BK35:BM35"/>
    <mergeCell ref="BN35:BP35"/>
    <mergeCell ref="BQ35:BR35"/>
    <mergeCell ref="BS35:BZ35"/>
    <mergeCell ref="AA35:AC35"/>
    <mergeCell ref="AD35:AF35"/>
    <mergeCell ref="AG35:AH35"/>
    <mergeCell ref="AI35:AP35"/>
    <mergeCell ref="AQ35:AS35"/>
    <mergeCell ref="AT35:AV35"/>
    <mergeCell ref="A35:B35"/>
    <mergeCell ref="C35:J35"/>
    <mergeCell ref="K35:M35"/>
    <mergeCell ref="N35:P35"/>
    <mergeCell ref="Q35:R35"/>
    <mergeCell ref="S35:Z35"/>
    <mergeCell ref="CA36:CC36"/>
    <mergeCell ref="CD36:CF36"/>
    <mergeCell ref="CG36:CH36"/>
    <mergeCell ref="CI36:CP36"/>
    <mergeCell ref="CQ36:CS36"/>
    <mergeCell ref="CT36:CV36"/>
    <mergeCell ref="BA36:BB36"/>
    <mergeCell ref="BC36:BJ36"/>
    <mergeCell ref="BK36:BM36"/>
    <mergeCell ref="BN36:BP36"/>
    <mergeCell ref="BQ36:BR36"/>
    <mergeCell ref="BS36:BZ36"/>
    <mergeCell ref="AA36:AC36"/>
    <mergeCell ref="AD36:AF36"/>
    <mergeCell ref="AG36:AH36"/>
    <mergeCell ref="AI36:AP36"/>
    <mergeCell ref="AQ36:AS36"/>
    <mergeCell ref="AT36:AV36"/>
    <mergeCell ref="CD37:CF37"/>
    <mergeCell ref="CG37:CP37"/>
    <mergeCell ref="CQ37:CS37"/>
    <mergeCell ref="CT37:CV37"/>
    <mergeCell ref="A38:B38"/>
    <mergeCell ref="C38:J38"/>
    <mergeCell ref="K38:M38"/>
    <mergeCell ref="N38:P38"/>
    <mergeCell ref="Q38:R38"/>
    <mergeCell ref="S38:Z38"/>
    <mergeCell ref="BA37:BJ37"/>
    <mergeCell ref="BK37:BM37"/>
    <mergeCell ref="BN37:BP37"/>
    <mergeCell ref="BQ37:BR37"/>
    <mergeCell ref="BS37:BZ37"/>
    <mergeCell ref="CA37:CC37"/>
    <mergeCell ref="AA37:AC37"/>
    <mergeCell ref="AD37:AF37"/>
    <mergeCell ref="AG37:AH37"/>
    <mergeCell ref="AI37:AP37"/>
    <mergeCell ref="AQ37:AS37"/>
    <mergeCell ref="AT37:AV37"/>
    <mergeCell ref="A37:B37"/>
    <mergeCell ref="C37:J37"/>
    <mergeCell ref="K37:M37"/>
    <mergeCell ref="N37:P37"/>
    <mergeCell ref="Q37:R37"/>
    <mergeCell ref="S37:Z37"/>
    <mergeCell ref="CA38:CC38"/>
    <mergeCell ref="CD38:CF38"/>
    <mergeCell ref="CG38:CH38"/>
    <mergeCell ref="CI38:CP38"/>
    <mergeCell ref="CQ38:CS38"/>
    <mergeCell ref="CT38:CV38"/>
    <mergeCell ref="BA38:BB38"/>
    <mergeCell ref="BC38:BJ38"/>
    <mergeCell ref="BK38:BM38"/>
    <mergeCell ref="BN38:BP38"/>
    <mergeCell ref="BQ38:BR38"/>
    <mergeCell ref="BS38:BZ38"/>
    <mergeCell ref="AA38:AC38"/>
    <mergeCell ref="AD38:AF38"/>
    <mergeCell ref="AG38:AH38"/>
    <mergeCell ref="AI38:AP38"/>
    <mergeCell ref="AQ38:AS38"/>
    <mergeCell ref="AT38:AV38"/>
    <mergeCell ref="CD39:CF39"/>
    <mergeCell ref="CG39:CH39"/>
    <mergeCell ref="CI39:CP39"/>
    <mergeCell ref="CQ39:CS39"/>
    <mergeCell ref="CT39:CV39"/>
    <mergeCell ref="A40:B40"/>
    <mergeCell ref="C40:J40"/>
    <mergeCell ref="K40:M40"/>
    <mergeCell ref="N40:P40"/>
    <mergeCell ref="Q40:R40"/>
    <mergeCell ref="BC39:BJ39"/>
    <mergeCell ref="BK39:BM39"/>
    <mergeCell ref="BN39:BP39"/>
    <mergeCell ref="BQ39:BR39"/>
    <mergeCell ref="BS39:BZ39"/>
    <mergeCell ref="CA39:CC39"/>
    <mergeCell ref="AD39:AF39"/>
    <mergeCell ref="AG39:AH39"/>
    <mergeCell ref="AI39:AP39"/>
    <mergeCell ref="AQ39:AS39"/>
    <mergeCell ref="AT39:AV39"/>
    <mergeCell ref="BA39:BB39"/>
    <mergeCell ref="A39:J39"/>
    <mergeCell ref="K39:M39"/>
    <mergeCell ref="N39:P39"/>
    <mergeCell ref="Q39:R39"/>
    <mergeCell ref="S39:Z39"/>
    <mergeCell ref="AA39:AC39"/>
    <mergeCell ref="CA40:CC40"/>
    <mergeCell ref="CD40:CF40"/>
    <mergeCell ref="CG40:CH40"/>
    <mergeCell ref="CI40:CP40"/>
    <mergeCell ref="CQ40:CS40"/>
    <mergeCell ref="CT40:CV40"/>
    <mergeCell ref="BA40:BB40"/>
    <mergeCell ref="BC40:BJ40"/>
    <mergeCell ref="BK40:BM40"/>
    <mergeCell ref="BN40:BP40"/>
    <mergeCell ref="BQ40:BR40"/>
    <mergeCell ref="BS40:BZ40"/>
    <mergeCell ref="S40:Z40"/>
    <mergeCell ref="AA40:AC40"/>
    <mergeCell ref="AD40:AF40"/>
    <mergeCell ref="AG40:AP40"/>
    <mergeCell ref="AQ40:AS40"/>
    <mergeCell ref="AT40:AV40"/>
    <mergeCell ref="CG41:CH41"/>
    <mergeCell ref="CI41:CP41"/>
    <mergeCell ref="CQ41:CS41"/>
    <mergeCell ref="CT41:CV41"/>
    <mergeCell ref="A42:B42"/>
    <mergeCell ref="C42:J42"/>
    <mergeCell ref="K42:M42"/>
    <mergeCell ref="N42:P42"/>
    <mergeCell ref="Q42:Z42"/>
    <mergeCell ref="AA42:AC42"/>
    <mergeCell ref="BK41:BM41"/>
    <mergeCell ref="BN41:BP41"/>
    <mergeCell ref="BQ41:BR41"/>
    <mergeCell ref="BS41:BZ41"/>
    <mergeCell ref="CA41:CC41"/>
    <mergeCell ref="CD41:CF41"/>
    <mergeCell ref="AD41:AF41"/>
    <mergeCell ref="AG41:AH41"/>
    <mergeCell ref="AI41:AP41"/>
    <mergeCell ref="AQ41:AS41"/>
    <mergeCell ref="AT41:AV41"/>
    <mergeCell ref="BA41:BJ41"/>
    <mergeCell ref="A41:B41"/>
    <mergeCell ref="C41:J41"/>
    <mergeCell ref="K41:M41"/>
    <mergeCell ref="N41:P41"/>
    <mergeCell ref="Q41:Z41"/>
    <mergeCell ref="AA41:AC41"/>
    <mergeCell ref="CD42:CF42"/>
    <mergeCell ref="CG42:CH42"/>
    <mergeCell ref="CI42:CP42"/>
    <mergeCell ref="CQ42:CS42"/>
    <mergeCell ref="CT42:CV42"/>
    <mergeCell ref="A43:B43"/>
    <mergeCell ref="C43:J43"/>
    <mergeCell ref="K43:M43"/>
    <mergeCell ref="N43:P43"/>
    <mergeCell ref="Q43:Z43"/>
    <mergeCell ref="BC42:BJ42"/>
    <mergeCell ref="BK42:BM42"/>
    <mergeCell ref="BN42:BP42"/>
    <mergeCell ref="BQ42:BR42"/>
    <mergeCell ref="BS42:BZ42"/>
    <mergeCell ref="CA42:CC42"/>
    <mergeCell ref="AD42:AF42"/>
    <mergeCell ref="AG42:AH42"/>
    <mergeCell ref="AI42:AP42"/>
    <mergeCell ref="AQ42:AS42"/>
    <mergeCell ref="AT42:AV42"/>
    <mergeCell ref="BA42:BB42"/>
    <mergeCell ref="CD43:CF43"/>
    <mergeCell ref="CG43:CH43"/>
    <mergeCell ref="CI43:CP43"/>
    <mergeCell ref="CQ43:CS43"/>
    <mergeCell ref="CT43:CV43"/>
    <mergeCell ref="A44:B44"/>
    <mergeCell ref="C44:J44"/>
    <mergeCell ref="K44:M44"/>
    <mergeCell ref="N44:P44"/>
    <mergeCell ref="Q44:R44"/>
    <mergeCell ref="BC43:BJ43"/>
    <mergeCell ref="BK43:BM43"/>
    <mergeCell ref="BN43:BP43"/>
    <mergeCell ref="BQ43:BR43"/>
    <mergeCell ref="BS43:BZ43"/>
    <mergeCell ref="CA43:CC43"/>
    <mergeCell ref="AA43:AC43"/>
    <mergeCell ref="AD43:AF43"/>
    <mergeCell ref="AG43:AP43"/>
    <mergeCell ref="AQ43:AS43"/>
    <mergeCell ref="AT43:AV43"/>
    <mergeCell ref="BA43:BB43"/>
    <mergeCell ref="CT44:CV44"/>
    <mergeCell ref="A45:B45"/>
    <mergeCell ref="C45:J45"/>
    <mergeCell ref="K45:M45"/>
    <mergeCell ref="N45:P45"/>
    <mergeCell ref="Q45:Z45"/>
    <mergeCell ref="AA45:AC45"/>
    <mergeCell ref="AD45:AF45"/>
    <mergeCell ref="AG45:AH45"/>
    <mergeCell ref="AI45:AP45"/>
    <mergeCell ref="BS44:BZ44"/>
    <mergeCell ref="CA44:CC44"/>
    <mergeCell ref="CD44:CF44"/>
    <mergeCell ref="CG44:CH44"/>
    <mergeCell ref="CI44:CP44"/>
    <mergeCell ref="CQ44:CS44"/>
    <mergeCell ref="AT44:AV44"/>
    <mergeCell ref="BA44:BB44"/>
    <mergeCell ref="BC44:BJ44"/>
    <mergeCell ref="BK44:BM44"/>
    <mergeCell ref="BN44:BP44"/>
    <mergeCell ref="BQ44:BR44"/>
    <mergeCell ref="S44:Z44"/>
    <mergeCell ref="AA44:AC44"/>
    <mergeCell ref="AD44:AF44"/>
    <mergeCell ref="AG44:AH44"/>
    <mergeCell ref="AI44:AP44"/>
    <mergeCell ref="AQ44:AS44"/>
    <mergeCell ref="CQ45:CS45"/>
    <mergeCell ref="CT45:CV45"/>
    <mergeCell ref="A46:B46"/>
    <mergeCell ref="C46:J46"/>
    <mergeCell ref="K46:M46"/>
    <mergeCell ref="N46:P46"/>
    <mergeCell ref="Q46:R46"/>
    <mergeCell ref="S46:Z46"/>
    <mergeCell ref="AA46:AC46"/>
    <mergeCell ref="AD46:AF46"/>
    <mergeCell ref="BQ45:BR45"/>
    <mergeCell ref="BS45:BZ45"/>
    <mergeCell ref="CA45:CC45"/>
    <mergeCell ref="CD45:CF45"/>
    <mergeCell ref="CG45:CH45"/>
    <mergeCell ref="CI45:CP45"/>
    <mergeCell ref="AQ45:AS45"/>
    <mergeCell ref="AT45:AV45"/>
    <mergeCell ref="BA45:BB45"/>
    <mergeCell ref="BC45:BJ45"/>
    <mergeCell ref="BK45:BM45"/>
    <mergeCell ref="BN45:BP45"/>
    <mergeCell ref="CG46:CH46"/>
    <mergeCell ref="CI46:CP46"/>
    <mergeCell ref="CQ46:CS46"/>
    <mergeCell ref="CT46:CV46"/>
    <mergeCell ref="A47:B47"/>
    <mergeCell ref="C47:J47"/>
    <mergeCell ref="K47:M47"/>
    <mergeCell ref="N47:P47"/>
    <mergeCell ref="Q47:R47"/>
    <mergeCell ref="S47:Z47"/>
    <mergeCell ref="BK46:BM46"/>
    <mergeCell ref="BN46:BP46"/>
    <mergeCell ref="BQ46:BR46"/>
    <mergeCell ref="BS46:BZ46"/>
    <mergeCell ref="CA46:CC46"/>
    <mergeCell ref="CD46:CF46"/>
    <mergeCell ref="AG46:AH46"/>
    <mergeCell ref="AI46:AP46"/>
    <mergeCell ref="AQ46:AS46"/>
    <mergeCell ref="AT46:AV46"/>
    <mergeCell ref="BA46:BB46"/>
    <mergeCell ref="BC46:BJ46"/>
    <mergeCell ref="CA47:CC47"/>
    <mergeCell ref="CD47:CF47"/>
    <mergeCell ref="CG47:CH47"/>
    <mergeCell ref="CI47:CP47"/>
    <mergeCell ref="CQ47:CS47"/>
    <mergeCell ref="CT47:CV47"/>
    <mergeCell ref="BA47:BB47"/>
    <mergeCell ref="BC47:BJ47"/>
    <mergeCell ref="BK47:BM47"/>
    <mergeCell ref="BN47:BP47"/>
    <mergeCell ref="BQ47:BR47"/>
    <mergeCell ref="BS47:BZ47"/>
    <mergeCell ref="AA47:AC47"/>
    <mergeCell ref="AD47:AF47"/>
    <mergeCell ref="AG47:AH47"/>
    <mergeCell ref="AI47:AP47"/>
    <mergeCell ref="AQ47:AS47"/>
    <mergeCell ref="AT47:AV47"/>
    <mergeCell ref="CD48:CF48"/>
    <mergeCell ref="CG48:CH48"/>
    <mergeCell ref="CI48:CP48"/>
    <mergeCell ref="CQ48:CS48"/>
    <mergeCell ref="CT48:CV48"/>
    <mergeCell ref="A49:B49"/>
    <mergeCell ref="C49:J49"/>
    <mergeCell ref="K49:M49"/>
    <mergeCell ref="N49:P49"/>
    <mergeCell ref="Q49:R49"/>
    <mergeCell ref="BC48:BJ48"/>
    <mergeCell ref="BK48:BM48"/>
    <mergeCell ref="BN48:BP48"/>
    <mergeCell ref="BQ48:BR48"/>
    <mergeCell ref="BS48:BZ48"/>
    <mergeCell ref="CA48:CC48"/>
    <mergeCell ref="AA48:AC48"/>
    <mergeCell ref="AD48:AF48"/>
    <mergeCell ref="AG48:AP48"/>
    <mergeCell ref="AQ48:AS48"/>
    <mergeCell ref="AT48:AV48"/>
    <mergeCell ref="BA48:BB48"/>
    <mergeCell ref="A48:B48"/>
    <mergeCell ref="C48:J48"/>
    <mergeCell ref="K48:M48"/>
    <mergeCell ref="N48:P48"/>
    <mergeCell ref="Q48:R48"/>
    <mergeCell ref="S48:Z48"/>
    <mergeCell ref="AD50:AF50"/>
    <mergeCell ref="BA50:BB50"/>
    <mergeCell ref="BC50:BJ50"/>
    <mergeCell ref="BK50:BM50"/>
    <mergeCell ref="BN50:BP50"/>
    <mergeCell ref="BQ50:BR50"/>
    <mergeCell ref="CI49:CP49"/>
    <mergeCell ref="CQ49:CS49"/>
    <mergeCell ref="CT49:CV49"/>
    <mergeCell ref="A50:B50"/>
    <mergeCell ref="C50:J50"/>
    <mergeCell ref="K50:M50"/>
    <mergeCell ref="N50:P50"/>
    <mergeCell ref="Q50:R50"/>
    <mergeCell ref="S50:Z50"/>
    <mergeCell ref="AA50:AC50"/>
    <mergeCell ref="BN49:BP49"/>
    <mergeCell ref="BQ49:BR49"/>
    <mergeCell ref="BS49:BZ49"/>
    <mergeCell ref="CA49:CC49"/>
    <mergeCell ref="CD49:CF49"/>
    <mergeCell ref="CG49:CH49"/>
    <mergeCell ref="S49:Z49"/>
    <mergeCell ref="AA49:AC49"/>
    <mergeCell ref="AD49:AF49"/>
    <mergeCell ref="BA49:BB49"/>
    <mergeCell ref="BC49:BJ49"/>
    <mergeCell ref="BK49:BM49"/>
    <mergeCell ref="CG51:CH51"/>
    <mergeCell ref="CI51:CP51"/>
    <mergeCell ref="CQ51:CS51"/>
    <mergeCell ref="CT51:CV51"/>
    <mergeCell ref="A52:B52"/>
    <mergeCell ref="C52:J52"/>
    <mergeCell ref="K52:M52"/>
    <mergeCell ref="N52:P52"/>
    <mergeCell ref="Q52:R52"/>
    <mergeCell ref="S52:Z52"/>
    <mergeCell ref="BK51:BM51"/>
    <mergeCell ref="BN51:BP51"/>
    <mergeCell ref="BQ51:BR51"/>
    <mergeCell ref="BS51:BZ51"/>
    <mergeCell ref="CA51:CC51"/>
    <mergeCell ref="CD51:CF51"/>
    <mergeCell ref="CT50:CV50"/>
    <mergeCell ref="A51:B51"/>
    <mergeCell ref="C51:J51"/>
    <mergeCell ref="K51:M51"/>
    <mergeCell ref="N51:P51"/>
    <mergeCell ref="Q51:Z51"/>
    <mergeCell ref="AA51:AC51"/>
    <mergeCell ref="AD51:AF51"/>
    <mergeCell ref="BA51:BB51"/>
    <mergeCell ref="BC51:BJ51"/>
    <mergeCell ref="BS50:BZ50"/>
    <mergeCell ref="CA50:CC50"/>
    <mergeCell ref="CD50:CF50"/>
    <mergeCell ref="CG50:CH50"/>
    <mergeCell ref="CI50:CP50"/>
    <mergeCell ref="CQ50:CS50"/>
    <mergeCell ref="CI52:CP52"/>
    <mergeCell ref="CQ52:CS52"/>
    <mergeCell ref="CT52:CV52"/>
    <mergeCell ref="A53:B53"/>
    <mergeCell ref="C53:J53"/>
    <mergeCell ref="K53:M53"/>
    <mergeCell ref="N53:P53"/>
    <mergeCell ref="Q53:R53"/>
    <mergeCell ref="S53:Z53"/>
    <mergeCell ref="AA53:AC53"/>
    <mergeCell ref="BK52:BM52"/>
    <mergeCell ref="BN52:BP52"/>
    <mergeCell ref="BQ52:BZ52"/>
    <mergeCell ref="CA52:CC52"/>
    <mergeCell ref="CD52:CF52"/>
    <mergeCell ref="CG52:CH52"/>
    <mergeCell ref="AA52:AC52"/>
    <mergeCell ref="AD52:AF52"/>
    <mergeCell ref="AJ52:AR52"/>
    <mergeCell ref="AS52:AU52"/>
    <mergeCell ref="BA52:BB52"/>
    <mergeCell ref="BC52:BJ52"/>
    <mergeCell ref="AS54:AU54"/>
    <mergeCell ref="BA54:BB54"/>
    <mergeCell ref="BC54:BJ54"/>
    <mergeCell ref="BK54:BM54"/>
    <mergeCell ref="BN54:BP54"/>
    <mergeCell ref="BQ54:BR54"/>
    <mergeCell ref="CQ53:CS53"/>
    <mergeCell ref="CT53:CV53"/>
    <mergeCell ref="A54:B54"/>
    <mergeCell ref="C54:J54"/>
    <mergeCell ref="K54:M54"/>
    <mergeCell ref="N54:P54"/>
    <mergeCell ref="Q54:R54"/>
    <mergeCell ref="S54:Z54"/>
    <mergeCell ref="AA54:AC54"/>
    <mergeCell ref="AD54:AF54"/>
    <mergeCell ref="BQ53:BR53"/>
    <mergeCell ref="BS53:BZ53"/>
    <mergeCell ref="CA53:CC53"/>
    <mergeCell ref="CD53:CF53"/>
    <mergeCell ref="CG53:CH53"/>
    <mergeCell ref="CI53:CP53"/>
    <mergeCell ref="AD53:AF53"/>
    <mergeCell ref="AS53:AU53"/>
    <mergeCell ref="BA53:BB53"/>
    <mergeCell ref="BC53:BJ53"/>
    <mergeCell ref="BK53:BM53"/>
    <mergeCell ref="BN53:BP53"/>
    <mergeCell ref="CA55:CC55"/>
    <mergeCell ref="CD55:CF55"/>
    <mergeCell ref="CG55:CP55"/>
    <mergeCell ref="CQ55:CS55"/>
    <mergeCell ref="CT55:CV55"/>
    <mergeCell ref="A56:B56"/>
    <mergeCell ref="C56:J56"/>
    <mergeCell ref="K56:M56"/>
    <mergeCell ref="N56:P56"/>
    <mergeCell ref="Q56:Z56"/>
    <mergeCell ref="BA55:BB55"/>
    <mergeCell ref="BC55:BJ55"/>
    <mergeCell ref="BK55:BM55"/>
    <mergeCell ref="BN55:BP55"/>
    <mergeCell ref="BQ55:BR55"/>
    <mergeCell ref="BS55:BZ55"/>
    <mergeCell ref="CT54:CV54"/>
    <mergeCell ref="A55:B55"/>
    <mergeCell ref="C55:J55"/>
    <mergeCell ref="K55:M55"/>
    <mergeCell ref="N55:P55"/>
    <mergeCell ref="Q55:R55"/>
    <mergeCell ref="S55:Z55"/>
    <mergeCell ref="AA55:AC55"/>
    <mergeCell ref="AD55:AF55"/>
    <mergeCell ref="AS55:AU55"/>
    <mergeCell ref="BS54:BZ54"/>
    <mergeCell ref="CA54:CC54"/>
    <mergeCell ref="CD54:CF54"/>
    <mergeCell ref="CG54:CH54"/>
    <mergeCell ref="CI54:CP54"/>
    <mergeCell ref="CQ54:CS54"/>
    <mergeCell ref="BA57:BB57"/>
    <mergeCell ref="BC57:BJ57"/>
    <mergeCell ref="BK57:BM57"/>
    <mergeCell ref="BN57:BP57"/>
    <mergeCell ref="BQ57:BR57"/>
    <mergeCell ref="BS57:BZ57"/>
    <mergeCell ref="CI56:CP58"/>
    <mergeCell ref="CQ56:CV58"/>
    <mergeCell ref="A57:B57"/>
    <mergeCell ref="C57:J57"/>
    <mergeCell ref="K57:M57"/>
    <mergeCell ref="N57:P57"/>
    <mergeCell ref="Q57:Z57"/>
    <mergeCell ref="AA57:AC57"/>
    <mergeCell ref="AD57:AF57"/>
    <mergeCell ref="AS57:AU57"/>
    <mergeCell ref="BN56:BP56"/>
    <mergeCell ref="BQ56:BR56"/>
    <mergeCell ref="BS56:BZ56"/>
    <mergeCell ref="CA56:CC56"/>
    <mergeCell ref="CD56:CF56"/>
    <mergeCell ref="CG56:CH58"/>
    <mergeCell ref="CA57:CC57"/>
    <mergeCell ref="CD57:CF57"/>
    <mergeCell ref="BN58:BP58"/>
    <mergeCell ref="BQ58:BZ58"/>
    <mergeCell ref="AA56:AC56"/>
    <mergeCell ref="AD56:AF56"/>
    <mergeCell ref="AS56:AU56"/>
    <mergeCell ref="BA56:BB56"/>
    <mergeCell ref="BC56:BJ56"/>
    <mergeCell ref="BK56:BM56"/>
    <mergeCell ref="CA58:CC58"/>
    <mergeCell ref="CD58:CF58"/>
    <mergeCell ref="A59:B59"/>
    <mergeCell ref="C59:J59"/>
    <mergeCell ref="K59:M59"/>
    <mergeCell ref="N59:P59"/>
    <mergeCell ref="Q59:R59"/>
    <mergeCell ref="S59:Z59"/>
    <mergeCell ref="AA59:AC59"/>
    <mergeCell ref="AD59:AF59"/>
    <mergeCell ref="AA58:AC58"/>
    <mergeCell ref="AD58:AF58"/>
    <mergeCell ref="AI58:AY59"/>
    <mergeCell ref="BA58:BB58"/>
    <mergeCell ref="BC58:BJ58"/>
    <mergeCell ref="BK58:BM58"/>
    <mergeCell ref="BA59:BB59"/>
    <mergeCell ref="BC59:BJ59"/>
    <mergeCell ref="BK59:BM59"/>
    <mergeCell ref="A58:B58"/>
    <mergeCell ref="C58:J58"/>
    <mergeCell ref="K58:M58"/>
    <mergeCell ref="N58:P58"/>
    <mergeCell ref="Q58:R58"/>
    <mergeCell ref="S58:Z58"/>
    <mergeCell ref="A61:B61"/>
    <mergeCell ref="C61:J61"/>
    <mergeCell ref="K61:M61"/>
    <mergeCell ref="N61:P61"/>
    <mergeCell ref="Q61:R61"/>
    <mergeCell ref="S61:Z61"/>
    <mergeCell ref="AT60:AV60"/>
    <mergeCell ref="AW60:AY60"/>
    <mergeCell ref="BA60:BB60"/>
    <mergeCell ref="BC60:BJ60"/>
    <mergeCell ref="BK60:BM60"/>
    <mergeCell ref="BN60:BP60"/>
    <mergeCell ref="BN59:BP59"/>
    <mergeCell ref="A60:B60"/>
    <mergeCell ref="C60:J60"/>
    <mergeCell ref="K60:M60"/>
    <mergeCell ref="N60:P60"/>
    <mergeCell ref="Q60:R60"/>
    <mergeCell ref="S60:Z60"/>
    <mergeCell ref="AA60:AC60"/>
    <mergeCell ref="AD60:AF60"/>
    <mergeCell ref="AI60:AS60"/>
    <mergeCell ref="BN62:BP62"/>
    <mergeCell ref="A63:B63"/>
    <mergeCell ref="C63:J63"/>
    <mergeCell ref="K63:M63"/>
    <mergeCell ref="N63:P63"/>
    <mergeCell ref="Q63:Z63"/>
    <mergeCell ref="AA63:AC63"/>
    <mergeCell ref="AD63:AF63"/>
    <mergeCell ref="AI63:AS63"/>
    <mergeCell ref="AT63:AV63"/>
    <mergeCell ref="AI62:AS62"/>
    <mergeCell ref="AT62:AV62"/>
    <mergeCell ref="AW62:AY62"/>
    <mergeCell ref="BA62:BB62"/>
    <mergeCell ref="BC62:BJ62"/>
    <mergeCell ref="BK62:BM62"/>
    <mergeCell ref="BC61:BJ61"/>
    <mergeCell ref="BK61:BM61"/>
    <mergeCell ref="BN61:BP61"/>
    <mergeCell ref="A62:J62"/>
    <mergeCell ref="K62:M62"/>
    <mergeCell ref="N62:P62"/>
    <mergeCell ref="Q62:R62"/>
    <mergeCell ref="S62:Z62"/>
    <mergeCell ref="AA62:AC62"/>
    <mergeCell ref="AD62:AF62"/>
    <mergeCell ref="AA61:AC61"/>
    <mergeCell ref="AD61:AF61"/>
    <mergeCell ref="AI61:AS61"/>
    <mergeCell ref="AT61:AV61"/>
    <mergeCell ref="AW61:AY61"/>
    <mergeCell ref="BA61:BB61"/>
    <mergeCell ref="BA64:BJ64"/>
    <mergeCell ref="BK64:BM64"/>
    <mergeCell ref="BN64:BP64"/>
    <mergeCell ref="A65:B65"/>
    <mergeCell ref="C65:J65"/>
    <mergeCell ref="K65:M65"/>
    <mergeCell ref="N65:P65"/>
    <mergeCell ref="Q65:R65"/>
    <mergeCell ref="S65:Z65"/>
    <mergeCell ref="AA65:AC65"/>
    <mergeCell ref="S64:Z64"/>
    <mergeCell ref="AA64:AC64"/>
    <mergeCell ref="AD64:AF64"/>
    <mergeCell ref="AI64:AS64"/>
    <mergeCell ref="AT64:AV64"/>
    <mergeCell ref="AW64:AY64"/>
    <mergeCell ref="AW63:AY63"/>
    <mergeCell ref="BA63:BB63"/>
    <mergeCell ref="BC63:BJ63"/>
    <mergeCell ref="BK63:BM63"/>
    <mergeCell ref="BN63:BP63"/>
    <mergeCell ref="A64:B64"/>
    <mergeCell ref="C64:J64"/>
    <mergeCell ref="K64:M64"/>
    <mergeCell ref="N64:P64"/>
    <mergeCell ref="Q64:R64"/>
    <mergeCell ref="AA66:AC66"/>
    <mergeCell ref="AD66:AF66"/>
    <mergeCell ref="AI66:AY70"/>
    <mergeCell ref="A67:B67"/>
    <mergeCell ref="C67:J67"/>
    <mergeCell ref="K67:M67"/>
    <mergeCell ref="N67:P67"/>
    <mergeCell ref="Q67:Z67"/>
    <mergeCell ref="AA67:AC67"/>
    <mergeCell ref="AD67:AF67"/>
    <mergeCell ref="AD65:AF65"/>
    <mergeCell ref="AI65:AS65"/>
    <mergeCell ref="AT65:AV65"/>
    <mergeCell ref="AW65:AY65"/>
    <mergeCell ref="A66:B66"/>
    <mergeCell ref="C66:J66"/>
    <mergeCell ref="K66:M66"/>
    <mergeCell ref="N66:P66"/>
    <mergeCell ref="Q66:R66"/>
    <mergeCell ref="S66:Z66"/>
    <mergeCell ref="A69:B69"/>
    <mergeCell ref="C69:J69"/>
    <mergeCell ref="K69:M69"/>
    <mergeCell ref="N69:P69"/>
    <mergeCell ref="BI69:BP69"/>
    <mergeCell ref="BQ69:BT69"/>
    <mergeCell ref="AA68:AF70"/>
    <mergeCell ref="BI68:BP68"/>
    <mergeCell ref="BQ68:BT68"/>
    <mergeCell ref="BU68:BV68"/>
    <mergeCell ref="BW68:BY68"/>
    <mergeCell ref="CF68:CV68"/>
    <mergeCell ref="BU69:BV69"/>
    <mergeCell ref="BW69:BY69"/>
    <mergeCell ref="CB69:CE70"/>
    <mergeCell ref="CF69:CV70"/>
    <mergeCell ref="BI67:BP67"/>
    <mergeCell ref="BQ67:BV67"/>
    <mergeCell ref="BW67:BY67"/>
    <mergeCell ref="CB67:CE68"/>
    <mergeCell ref="A68:B68"/>
    <mergeCell ref="C68:J68"/>
    <mergeCell ref="K68:M68"/>
    <mergeCell ref="N68:P68"/>
    <mergeCell ref="Q68:R70"/>
    <mergeCell ref="S68:Z70"/>
    <mergeCell ref="CF71:CV71"/>
    <mergeCell ref="BI72:BP72"/>
    <mergeCell ref="BQ72:BT72"/>
    <mergeCell ref="BU72:BV72"/>
    <mergeCell ref="BW72:BY72"/>
    <mergeCell ref="CF72:CV72"/>
    <mergeCell ref="BU70:BV70"/>
    <mergeCell ref="BW70:BY70"/>
    <mergeCell ref="A71:J71"/>
    <mergeCell ref="K71:M71"/>
    <mergeCell ref="N71:P71"/>
    <mergeCell ref="BI71:BP71"/>
    <mergeCell ref="BQ71:BT71"/>
    <mergeCell ref="BU71:BV71"/>
    <mergeCell ref="BW71:BY71"/>
    <mergeCell ref="A70:B70"/>
    <mergeCell ref="C70:J70"/>
    <mergeCell ref="K70:M70"/>
    <mergeCell ref="N70:P70"/>
    <mergeCell ref="BI70:BP70"/>
    <mergeCell ref="BQ70:BT70"/>
    <mergeCell ref="AL85:AN85"/>
    <mergeCell ref="AI86:AK86"/>
    <mergeCell ref="AL86:AN86"/>
    <mergeCell ref="AI81:AK81"/>
    <mergeCell ref="AL81:AN81"/>
    <mergeCell ref="X82:Y87"/>
    <mergeCell ref="AI82:AK82"/>
    <mergeCell ref="AL82:AN82"/>
    <mergeCell ref="AI83:AK83"/>
    <mergeCell ref="AL83:AN83"/>
    <mergeCell ref="AI84:AK84"/>
    <mergeCell ref="AL84:AN84"/>
    <mergeCell ref="AI85:AK85"/>
    <mergeCell ref="CB73:CE75"/>
    <mergeCell ref="CF73:CM73"/>
    <mergeCell ref="CN73:CV75"/>
    <mergeCell ref="AY74:BA74"/>
    <mergeCell ref="BB74:BC74"/>
    <mergeCell ref="BI74:BP74"/>
    <mergeCell ref="BQ74:BT74"/>
    <mergeCell ref="BU74:BV74"/>
    <mergeCell ref="BW74:BY74"/>
    <mergeCell ref="BI75:BY76"/>
    <mergeCell ref="AY73:BA73"/>
    <mergeCell ref="BB73:BC73"/>
    <mergeCell ref="BI73:BP73"/>
    <mergeCell ref="BQ73:BT73"/>
    <mergeCell ref="BU73:BV73"/>
    <mergeCell ref="BW73:BY73"/>
  </mergeCells>
  <phoneticPr fontId="3"/>
  <conditionalFormatting sqref="A14:B17 Q14:R21 BQ20:BR30 AG27:AH30 CG28:CH32 Q32:R34 CG34:CH36 CG39:CH54 AH41 AG41:AG42 BQ53:BR57 A63:A70 B64:B70">
    <cfRule type="expression" dxfId="71" priority="30" stopIfTrue="1">
      <formula>$BW$68="●"</formula>
    </cfRule>
  </conditionalFormatting>
  <conditionalFormatting sqref="A19:B61">
    <cfRule type="expression" dxfId="70" priority="7" stopIfTrue="1">
      <formula>$BW$68="●"</formula>
    </cfRule>
  </conditionalFormatting>
  <conditionalFormatting sqref="C14:J17 BS14:BZ18 S14:Z21 AI14:AP25 CI14:CP26 BC14:BJ29 BS20:BZ30 AI27:AP30 CI28:CP32 BC31:BJ36 S31:Z40 BS32:BZ51 CI34:CP36 BC38:BJ40 CI38:CP54 AI41:AP42 BC42:BJ63 AI44:AP47 S46:Z50 S52:Z55 BS53:BZ57 S58:Z62 C63:J70 S64:Z66">
    <cfRule type="expression" dxfId="69" priority="36" stopIfTrue="1">
      <formula>$AY$74="●"</formula>
    </cfRule>
  </conditionalFormatting>
  <conditionalFormatting sqref="C19:J38">
    <cfRule type="expression" dxfId="68" priority="8" stopIfTrue="1">
      <formula>$AY$74="●"</formula>
    </cfRule>
  </conditionalFormatting>
  <conditionalFormatting sqref="C40:J61">
    <cfRule type="expression" dxfId="67" priority="9" stopIfTrue="1">
      <formula>$AY$74="●"</formula>
    </cfRule>
  </conditionalFormatting>
  <conditionalFormatting sqref="I12">
    <cfRule type="expression" dxfId="66" priority="25" stopIfTrue="1">
      <formula>A12=0</formula>
    </cfRule>
  </conditionalFormatting>
  <conditionalFormatting sqref="J12">
    <cfRule type="expression" dxfId="65" priority="27" stopIfTrue="1">
      <formula>#REF!=0</formula>
    </cfRule>
  </conditionalFormatting>
  <conditionalFormatting sqref="Q23:R29">
    <cfRule type="expression" dxfId="64" priority="5" stopIfTrue="1">
      <formula>$BW$68="●"</formula>
    </cfRule>
  </conditionalFormatting>
  <conditionalFormatting sqref="Q31:R31 Q35:R35">
    <cfRule type="expression" dxfId="63" priority="34" stopIfTrue="1">
      <formula>$BW$72="●"</formula>
    </cfRule>
  </conditionalFormatting>
  <conditionalFormatting sqref="Q36:R40">
    <cfRule type="expression" dxfId="62" priority="4" stopIfTrue="1">
      <formula>$BW$68="●"</formula>
    </cfRule>
  </conditionalFormatting>
  <conditionalFormatting sqref="Q44:R44">
    <cfRule type="expression" dxfId="61" priority="33" stopIfTrue="1">
      <formula>$BW$71="●"</formula>
    </cfRule>
  </conditionalFormatting>
  <conditionalFormatting sqref="Q46:R47">
    <cfRule type="expression" dxfId="60" priority="3" stopIfTrue="1">
      <formula>$BW$72="●"</formula>
    </cfRule>
  </conditionalFormatting>
  <conditionalFormatting sqref="Q48:R50">
    <cfRule type="expression" dxfId="59" priority="15" stopIfTrue="1">
      <formula>$BW$69="●"</formula>
    </cfRule>
  </conditionalFormatting>
  <conditionalFormatting sqref="Q52:R55">
    <cfRule type="expression" dxfId="58" priority="32" stopIfTrue="1">
      <formula>$BW$69="●"</formula>
    </cfRule>
  </conditionalFormatting>
  <conditionalFormatting sqref="Q58:R62 Q64:R66">
    <cfRule type="expression" dxfId="57" priority="31" stopIfTrue="1">
      <formula>$BW$70="●"</formula>
    </cfRule>
  </conditionalFormatting>
  <conditionalFormatting sqref="Q42:Z42 S44:Z44">
    <cfRule type="expression" dxfId="56" priority="29" stopIfTrue="1">
      <formula>#REF!="●"</formula>
    </cfRule>
  </conditionalFormatting>
  <conditionalFormatting sqref="S23:Z29">
    <cfRule type="expression" dxfId="55" priority="6" stopIfTrue="1">
      <formula>$AY$74="●"</formula>
    </cfRule>
  </conditionalFormatting>
  <conditionalFormatting sqref="AF8:AO10 A12 AM12:AR12">
    <cfRule type="cellIs" dxfId="54" priority="26" stopIfTrue="1" operator="equal">
      <formula>0</formula>
    </cfRule>
  </conditionalFormatting>
  <conditionalFormatting sqref="AG14:AH25">
    <cfRule type="expression" dxfId="53" priority="11" stopIfTrue="1">
      <formula>$BW$68="●"</formula>
    </cfRule>
  </conditionalFormatting>
  <conditionalFormatting sqref="AG32:AH39">
    <cfRule type="expression" dxfId="52" priority="1" stopIfTrue="1">
      <formula>$BW$68="●"</formula>
    </cfRule>
  </conditionalFormatting>
  <conditionalFormatting sqref="AG44:AH47">
    <cfRule type="expression" dxfId="51" priority="14" stopIfTrue="1">
      <formula>$BW$68="●"</formula>
    </cfRule>
  </conditionalFormatting>
  <conditionalFormatting sqref="AI32:AP39">
    <cfRule type="expression" dxfId="50" priority="2" stopIfTrue="1">
      <formula>$AY$74="●"</formula>
    </cfRule>
  </conditionalFormatting>
  <conditionalFormatting sqref="AP10:AU10">
    <cfRule type="cellIs" dxfId="49" priority="28" stopIfTrue="1" operator="equal">
      <formula>0</formula>
    </cfRule>
  </conditionalFormatting>
  <conditionalFormatting sqref="AS12">
    <cfRule type="expression" dxfId="48" priority="24" stopIfTrue="1">
      <formula>AM12=0</formula>
    </cfRule>
  </conditionalFormatting>
  <conditionalFormatting sqref="BA12 CM12:CR12">
    <cfRule type="cellIs" dxfId="47" priority="22" stopIfTrue="1" operator="equal">
      <formula>0</formula>
    </cfRule>
  </conditionalFormatting>
  <conditionalFormatting sqref="BA14:BB29">
    <cfRule type="expression" dxfId="46" priority="18" stopIfTrue="1">
      <formula>$BW$68="●"</formula>
    </cfRule>
  </conditionalFormatting>
  <conditionalFormatting sqref="BA31:BB36">
    <cfRule type="expression" dxfId="45" priority="17" stopIfTrue="1">
      <formula>$BW$68="●"</formula>
    </cfRule>
  </conditionalFormatting>
  <conditionalFormatting sqref="BA38:BB40">
    <cfRule type="expression" dxfId="44" priority="16" stopIfTrue="1">
      <formula>$BW$68="●"</formula>
    </cfRule>
  </conditionalFormatting>
  <conditionalFormatting sqref="BA42:BB63">
    <cfRule type="expression" dxfId="43" priority="13" stopIfTrue="1">
      <formula>$BW$68="●"</formula>
    </cfRule>
  </conditionalFormatting>
  <conditionalFormatting sqref="BI12">
    <cfRule type="expression" dxfId="42" priority="21" stopIfTrue="1">
      <formula>BA12=0</formula>
    </cfRule>
  </conditionalFormatting>
  <conditionalFormatting sqref="BJ12">
    <cfRule type="expression" dxfId="41" priority="23" stopIfTrue="1">
      <formula>#REF!=0</formula>
    </cfRule>
  </conditionalFormatting>
  <conditionalFormatting sqref="BQ14:BR18">
    <cfRule type="expression" dxfId="40" priority="19" stopIfTrue="1">
      <formula>$BW$68="●"</formula>
    </cfRule>
  </conditionalFormatting>
  <conditionalFormatting sqref="BQ32:BR51">
    <cfRule type="expression" dxfId="39" priority="12" stopIfTrue="1">
      <formula>$BW$68="●"</formula>
    </cfRule>
  </conditionalFormatting>
  <conditionalFormatting sqref="CG14:CH26">
    <cfRule type="expression" dxfId="38" priority="10" stopIfTrue="1">
      <formula>$BW$68="●"</formula>
    </cfRule>
  </conditionalFormatting>
  <conditionalFormatting sqref="CG38:CH38">
    <cfRule type="expression" dxfId="37" priority="35">
      <formula>$BW$73="●"</formula>
    </cfRule>
  </conditionalFormatting>
  <conditionalFormatting sqref="CS12">
    <cfRule type="expression" dxfId="36" priority="20" stopIfTrue="1">
      <formula>CM12=0</formula>
    </cfRule>
  </conditionalFormatting>
  <dataValidations count="3">
    <dataValidation type="list" allowBlank="1" showInputMessage="1" showErrorMessage="1" sqref="A5:G8" xr:uid="{12D6E603-4101-4C0A-92D7-76BA5994DFA6}">
      <formula1>$AQ$3:$AZ$3</formula1>
    </dataValidation>
    <dataValidation type="list" allowBlank="1" showInputMessage="1" showErrorMessage="1" sqref="AZ3" xr:uid="{B4D457A6-A8EB-4316-9873-558DB11F416A}">
      <formula1>$AV$3:$AZ$3</formula1>
    </dataValidation>
    <dataValidation type="list" allowBlank="1" showInputMessage="1" showErrorMessage="1" sqref="BW68:BY73 AY73:BA74" xr:uid="{EE308290-BCD0-4533-B0AC-1F4D2FE89A46}">
      <formula1>"●,　"</formula1>
    </dataValidation>
  </dataValidations>
  <pageMargins left="0.78740157480314965" right="0.39370078740157483" top="0.39370078740157483" bottom="0.39370078740157483" header="0.51181102362204722" footer="0.51181102362204722"/>
  <pageSetup paperSize="8" scale="76"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Group Box 1">
              <controlPr defaultSize="0" autoFill="0" autoPict="0">
                <anchor moveWithCells="1">
                  <from>
                    <xdr:col>47</xdr:col>
                    <xdr:colOff>0</xdr:colOff>
                    <xdr:row>7</xdr:row>
                    <xdr:rowOff>0</xdr:rowOff>
                  </from>
                  <to>
                    <xdr:col>56</xdr:col>
                    <xdr:colOff>50800</xdr:colOff>
                    <xdr:row>10</xdr:row>
                    <xdr:rowOff>31750</xdr:rowOff>
                  </to>
                </anchor>
              </controlPr>
            </control>
          </mc:Choice>
        </mc:AlternateContent>
        <mc:AlternateContent xmlns:mc="http://schemas.openxmlformats.org/markup-compatibility/2006">
          <mc:Choice Requires="x14">
            <control shapeId="1026" r:id="rId5" name="Option Button 2">
              <controlPr defaultSize="0" autoFill="0" autoLine="0" autoPict="0">
                <anchor moveWithCells="1">
                  <from>
                    <xdr:col>47</xdr:col>
                    <xdr:colOff>6350</xdr:colOff>
                    <xdr:row>8</xdr:row>
                    <xdr:rowOff>6350</xdr:rowOff>
                  </from>
                  <to>
                    <xdr:col>51</xdr:col>
                    <xdr:colOff>69850</xdr:colOff>
                    <xdr:row>9</xdr:row>
                    <xdr:rowOff>0</xdr:rowOff>
                  </to>
                </anchor>
              </controlPr>
            </control>
          </mc:Choice>
        </mc:AlternateContent>
        <mc:AlternateContent xmlns:mc="http://schemas.openxmlformats.org/markup-compatibility/2006">
          <mc:Choice Requires="x14">
            <control shapeId="1027" r:id="rId6" name="Option Button 3">
              <controlPr defaultSize="0" autoFill="0" autoLine="0" autoPict="0">
                <anchor moveWithCells="1">
                  <from>
                    <xdr:col>47</xdr:col>
                    <xdr:colOff>6350</xdr:colOff>
                    <xdr:row>9</xdr:row>
                    <xdr:rowOff>69850</xdr:rowOff>
                  </from>
                  <to>
                    <xdr:col>50</xdr:col>
                    <xdr:colOff>6350</xdr:colOff>
                    <xdr:row>10</xdr:row>
                    <xdr:rowOff>38100</xdr:rowOff>
                  </to>
                </anchor>
              </controlPr>
            </control>
          </mc:Choice>
        </mc:AlternateContent>
        <mc:AlternateContent xmlns:mc="http://schemas.openxmlformats.org/markup-compatibility/2006">
          <mc:Choice Requires="x14">
            <control shapeId="1028" r:id="rId7" name="Option Button 4">
              <controlPr defaultSize="0" autoFill="0" autoLine="0" autoPict="0">
                <anchor moveWithCells="1">
                  <from>
                    <xdr:col>51</xdr:col>
                    <xdr:colOff>6350</xdr:colOff>
                    <xdr:row>9</xdr:row>
                    <xdr:rowOff>69850</xdr:rowOff>
                  </from>
                  <to>
                    <xdr:col>54</xdr:col>
                    <xdr:colOff>127000</xdr:colOff>
                    <xdr:row>10</xdr:row>
                    <xdr:rowOff>38100</xdr:rowOff>
                  </to>
                </anchor>
              </controlPr>
            </control>
          </mc:Choice>
        </mc:AlternateContent>
        <mc:AlternateContent xmlns:mc="http://schemas.openxmlformats.org/markup-compatibility/2006">
          <mc:Choice Requires="x14">
            <control shapeId="1029" r:id="rId8" name="Group Box 5">
              <controlPr defaultSize="0" autoFill="0" autoPict="0">
                <anchor moveWithCells="1">
                  <from>
                    <xdr:col>56</xdr:col>
                    <xdr:colOff>0</xdr:colOff>
                    <xdr:row>3</xdr:row>
                    <xdr:rowOff>0</xdr:rowOff>
                  </from>
                  <to>
                    <xdr:col>69</xdr:col>
                    <xdr:colOff>82550</xdr:colOff>
                    <xdr:row>10</xdr:row>
                    <xdr:rowOff>31750</xdr:rowOff>
                  </to>
                </anchor>
              </controlPr>
            </control>
          </mc:Choice>
        </mc:AlternateContent>
        <mc:AlternateContent xmlns:mc="http://schemas.openxmlformats.org/markup-compatibility/2006">
          <mc:Choice Requires="x14">
            <control shapeId="1030" r:id="rId9" name="Option Button 6">
              <controlPr defaultSize="0" autoFill="0" autoLine="0" autoPict="0">
                <anchor moveWithCells="1">
                  <from>
                    <xdr:col>64</xdr:col>
                    <xdr:colOff>31750</xdr:colOff>
                    <xdr:row>3</xdr:row>
                    <xdr:rowOff>0</xdr:rowOff>
                  </from>
                  <to>
                    <xdr:col>68</xdr:col>
                    <xdr:colOff>69850</xdr:colOff>
                    <xdr:row>4</xdr:row>
                    <xdr:rowOff>0</xdr:rowOff>
                  </to>
                </anchor>
              </controlPr>
            </control>
          </mc:Choice>
        </mc:AlternateContent>
        <mc:AlternateContent xmlns:mc="http://schemas.openxmlformats.org/markup-compatibility/2006">
          <mc:Choice Requires="x14">
            <control shapeId="1031" r:id="rId10" name="Option Button 7">
              <controlPr defaultSize="0" autoFill="0" autoLine="0" autoPict="0">
                <anchor moveWithCells="1">
                  <from>
                    <xdr:col>56</xdr:col>
                    <xdr:colOff>31750</xdr:colOff>
                    <xdr:row>3</xdr:row>
                    <xdr:rowOff>184150</xdr:rowOff>
                  </from>
                  <to>
                    <xdr:col>60</xdr:col>
                    <xdr:colOff>69850</xdr:colOff>
                    <xdr:row>5</xdr:row>
                    <xdr:rowOff>0</xdr:rowOff>
                  </to>
                </anchor>
              </controlPr>
            </control>
          </mc:Choice>
        </mc:AlternateContent>
        <mc:AlternateContent xmlns:mc="http://schemas.openxmlformats.org/markup-compatibility/2006">
          <mc:Choice Requires="x14">
            <control shapeId="1032" r:id="rId11" name="Option Button 8">
              <controlPr defaultSize="0" autoFill="0" autoLine="0" autoPict="0">
                <anchor moveWithCells="1">
                  <from>
                    <xdr:col>64</xdr:col>
                    <xdr:colOff>31750</xdr:colOff>
                    <xdr:row>4</xdr:row>
                    <xdr:rowOff>0</xdr:rowOff>
                  </from>
                  <to>
                    <xdr:col>68</xdr:col>
                    <xdr:colOff>69850</xdr:colOff>
                    <xdr:row>5</xdr:row>
                    <xdr:rowOff>38100</xdr:rowOff>
                  </to>
                </anchor>
              </controlPr>
            </control>
          </mc:Choice>
        </mc:AlternateContent>
        <mc:AlternateContent xmlns:mc="http://schemas.openxmlformats.org/markup-compatibility/2006">
          <mc:Choice Requires="x14">
            <control shapeId="1033" r:id="rId12" name="Option Button 9">
              <controlPr defaultSize="0" autoFill="0" autoLine="0" autoPict="0">
                <anchor moveWithCells="1">
                  <from>
                    <xdr:col>56</xdr:col>
                    <xdr:colOff>31750</xdr:colOff>
                    <xdr:row>5</xdr:row>
                    <xdr:rowOff>31750</xdr:rowOff>
                  </from>
                  <to>
                    <xdr:col>59</xdr:col>
                    <xdr:colOff>63500</xdr:colOff>
                    <xdr:row>6</xdr:row>
                    <xdr:rowOff>38100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47</xdr:col>
                    <xdr:colOff>6350</xdr:colOff>
                    <xdr:row>6</xdr:row>
                    <xdr:rowOff>31750</xdr:rowOff>
                  </from>
                  <to>
                    <xdr:col>50</xdr:col>
                    <xdr:colOff>127000</xdr:colOff>
                    <xdr:row>7</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7D84B0-B272-4F19-946B-24D74A999712}">
  <sheetPr>
    <pageSetUpPr fitToPage="1"/>
  </sheetPr>
  <dimension ref="A1:CW91"/>
  <sheetViews>
    <sheetView view="pageBreakPreview" zoomScale="55" zoomScaleNormal="55" zoomScaleSheetLayoutView="55" workbookViewId="0">
      <selection sqref="A1:S2"/>
    </sheetView>
  </sheetViews>
  <sheetFormatPr defaultRowHeight="13" x14ac:dyDescent="0.2"/>
  <cols>
    <col min="1" max="100" width="2.36328125" customWidth="1"/>
    <col min="101" max="101" width="9.36328125" bestFit="1" customWidth="1"/>
    <col min="102" max="166" width="2.90625" customWidth="1"/>
  </cols>
  <sheetData>
    <row r="1" spans="1:101" ht="18.75" customHeight="1" x14ac:dyDescent="0.2">
      <c r="A1" s="388" t="s">
        <v>665</v>
      </c>
      <c r="B1" s="388"/>
      <c r="C1" s="388"/>
      <c r="D1" s="388"/>
      <c r="E1" s="388"/>
      <c r="F1" s="388"/>
      <c r="G1" s="388"/>
      <c r="H1" s="388"/>
      <c r="I1" s="388"/>
      <c r="J1" s="388"/>
      <c r="K1" s="388"/>
      <c r="L1" s="388"/>
      <c r="M1" s="388"/>
      <c r="N1" s="388"/>
      <c r="O1" s="388"/>
      <c r="P1" s="388"/>
      <c r="Q1" s="388"/>
      <c r="R1" s="388"/>
      <c r="S1" s="388"/>
      <c r="U1" s="389" t="s">
        <v>1</v>
      </c>
      <c r="V1" s="390"/>
      <c r="W1" s="390"/>
      <c r="X1" s="390"/>
      <c r="Y1" s="390"/>
      <c r="Z1" s="390"/>
      <c r="AA1" s="390"/>
      <c r="AB1" s="390"/>
      <c r="AC1" s="390"/>
      <c r="AD1" s="390"/>
      <c r="AE1" s="390"/>
      <c r="AF1" s="390"/>
      <c r="AG1" s="390"/>
      <c r="AH1" s="390"/>
      <c r="AI1" s="390"/>
      <c r="AJ1" s="390"/>
      <c r="AK1" s="390"/>
      <c r="AL1" s="390"/>
      <c r="AM1" s="390"/>
      <c r="AN1" s="390"/>
      <c r="AO1" s="390"/>
      <c r="AP1" s="390"/>
      <c r="AQ1" s="390"/>
      <c r="AR1" s="390"/>
      <c r="AS1" s="390"/>
      <c r="AT1" s="390"/>
      <c r="AU1" s="390"/>
      <c r="AV1" s="390"/>
      <c r="AW1" s="390"/>
      <c r="AX1" s="390"/>
      <c r="AY1" s="390"/>
      <c r="AZ1" s="390"/>
      <c r="BA1" s="390"/>
      <c r="BB1" s="390"/>
      <c r="BC1" s="390"/>
      <c r="BD1" s="390"/>
      <c r="BE1" s="390"/>
      <c r="BF1" s="390"/>
      <c r="BG1" s="390"/>
      <c r="BH1" s="390"/>
      <c r="BI1" s="390"/>
      <c r="BJ1" s="390"/>
      <c r="BK1" s="390"/>
      <c r="BL1" s="390"/>
      <c r="BM1" s="390"/>
      <c r="BN1" s="390"/>
      <c r="BO1" s="390"/>
      <c r="BP1" s="390"/>
      <c r="BQ1" s="390"/>
      <c r="BR1" s="390"/>
      <c r="BS1" s="390"/>
      <c r="BT1" s="390"/>
      <c r="BU1" s="390"/>
      <c r="BV1" s="390"/>
      <c r="BW1" s="390"/>
      <c r="BX1" s="390"/>
      <c r="BY1" s="390"/>
      <c r="BZ1" s="390"/>
      <c r="CA1" s="390"/>
      <c r="CB1" s="390"/>
      <c r="CC1" s="390"/>
      <c r="CD1" s="391"/>
      <c r="CE1" s="395" t="s">
        <v>919</v>
      </c>
      <c r="CF1" s="395"/>
      <c r="CG1" s="395"/>
      <c r="CH1" s="395"/>
      <c r="CI1" s="395"/>
      <c r="CJ1" s="395"/>
      <c r="CK1" s="395"/>
      <c r="CL1" s="395"/>
      <c r="CM1" s="395"/>
      <c r="CN1" s="395"/>
      <c r="CO1" s="395"/>
      <c r="CP1" s="395"/>
      <c r="CQ1" s="395"/>
      <c r="CR1" s="395"/>
      <c r="CS1" s="395"/>
      <c r="CT1" s="395"/>
      <c r="CU1" s="395"/>
      <c r="CV1" s="395"/>
      <c r="CW1" s="1">
        <v>45170</v>
      </c>
    </row>
    <row r="2" spans="1:101" ht="17.25" customHeight="1" thickBot="1" x14ac:dyDescent="0.35">
      <c r="A2" s="388"/>
      <c r="B2" s="388"/>
      <c r="C2" s="388"/>
      <c r="D2" s="388"/>
      <c r="E2" s="388"/>
      <c r="F2" s="388"/>
      <c r="G2" s="388"/>
      <c r="H2" s="388"/>
      <c r="I2" s="388"/>
      <c r="J2" s="388"/>
      <c r="K2" s="388"/>
      <c r="L2" s="388"/>
      <c r="M2" s="388"/>
      <c r="N2" s="388"/>
      <c r="O2" s="388"/>
      <c r="P2" s="388"/>
      <c r="Q2" s="388"/>
      <c r="R2" s="388"/>
      <c r="S2" s="388"/>
      <c r="T2" s="2"/>
      <c r="U2" s="392"/>
      <c r="V2" s="393"/>
      <c r="W2" s="393"/>
      <c r="X2" s="393"/>
      <c r="Y2" s="393"/>
      <c r="Z2" s="393"/>
      <c r="AA2" s="393"/>
      <c r="AB2" s="393"/>
      <c r="AC2" s="393"/>
      <c r="AD2" s="393"/>
      <c r="AE2" s="393"/>
      <c r="AF2" s="393"/>
      <c r="AG2" s="393"/>
      <c r="AH2" s="393"/>
      <c r="AI2" s="393"/>
      <c r="AJ2" s="393"/>
      <c r="AK2" s="393"/>
      <c r="AL2" s="393"/>
      <c r="AM2" s="393"/>
      <c r="AN2" s="393"/>
      <c r="AO2" s="393"/>
      <c r="AP2" s="393"/>
      <c r="AQ2" s="393"/>
      <c r="AR2" s="393"/>
      <c r="AS2" s="393"/>
      <c r="AT2" s="393"/>
      <c r="AU2" s="393"/>
      <c r="AV2" s="393"/>
      <c r="AW2" s="393"/>
      <c r="AX2" s="393"/>
      <c r="AY2" s="393"/>
      <c r="AZ2" s="393"/>
      <c r="BA2" s="393"/>
      <c r="BB2" s="393"/>
      <c r="BC2" s="393"/>
      <c r="BD2" s="393"/>
      <c r="BE2" s="393"/>
      <c r="BF2" s="393"/>
      <c r="BG2" s="393"/>
      <c r="BH2" s="393"/>
      <c r="BI2" s="393"/>
      <c r="BJ2" s="393"/>
      <c r="BK2" s="393"/>
      <c r="BL2" s="393"/>
      <c r="BM2" s="393"/>
      <c r="BN2" s="393"/>
      <c r="BO2" s="393"/>
      <c r="BP2" s="393"/>
      <c r="BQ2" s="393"/>
      <c r="BR2" s="393"/>
      <c r="BS2" s="393"/>
      <c r="BT2" s="393"/>
      <c r="BU2" s="393"/>
      <c r="BV2" s="393"/>
      <c r="BW2" s="393"/>
      <c r="BX2" s="393"/>
      <c r="BY2" s="393"/>
      <c r="BZ2" s="393"/>
      <c r="CA2" s="393"/>
      <c r="CB2" s="393"/>
      <c r="CC2" s="393"/>
      <c r="CD2" s="394"/>
      <c r="CE2" s="395"/>
      <c r="CF2" s="395"/>
      <c r="CG2" s="395"/>
      <c r="CH2" s="395"/>
      <c r="CI2" s="395"/>
      <c r="CJ2" s="395"/>
      <c r="CK2" s="395"/>
      <c r="CL2" s="395"/>
      <c r="CM2" s="395"/>
      <c r="CN2" s="395"/>
      <c r="CO2" s="395"/>
      <c r="CP2" s="395"/>
      <c r="CQ2" s="395"/>
      <c r="CR2" s="395"/>
      <c r="CS2" s="395"/>
      <c r="CT2" s="395"/>
      <c r="CU2" s="395"/>
      <c r="CV2" s="395"/>
    </row>
    <row r="3" spans="1:101" ht="14.25" customHeight="1" thickBot="1" x14ac:dyDescent="0.25">
      <c r="A3" s="3"/>
      <c r="B3" s="3"/>
      <c r="C3" s="3"/>
      <c r="D3" s="3"/>
      <c r="E3" s="3"/>
      <c r="F3" s="3"/>
      <c r="G3" s="3"/>
      <c r="I3" s="396" t="s">
        <v>2</v>
      </c>
      <c r="J3" s="396"/>
      <c r="K3" s="396"/>
      <c r="L3" s="396"/>
      <c r="M3" s="396"/>
      <c r="N3" s="396"/>
      <c r="O3" s="396"/>
      <c r="P3" s="396"/>
      <c r="Q3" s="396"/>
      <c r="R3" s="3"/>
      <c r="S3" s="3"/>
      <c r="T3" s="4"/>
      <c r="U3" s="4"/>
      <c r="V3" s="4"/>
      <c r="W3" s="4"/>
      <c r="X3" s="4"/>
      <c r="Y3" s="4"/>
      <c r="Z3" s="4"/>
      <c r="AA3" s="4"/>
      <c r="AB3" s="4"/>
      <c r="AC3" s="4"/>
      <c r="AD3" s="4"/>
      <c r="AE3" s="4"/>
      <c r="AF3" s="4"/>
      <c r="AG3" s="4"/>
      <c r="AH3" s="4"/>
      <c r="AI3" s="4"/>
      <c r="AJ3" s="4"/>
      <c r="AK3" s="4"/>
      <c r="AL3" s="4"/>
      <c r="AM3" s="4"/>
      <c r="AN3" s="4"/>
      <c r="AO3" s="4"/>
      <c r="AP3" s="4"/>
      <c r="AQ3" s="5">
        <f>IF(CEILING(CW1,7)-1&lt;CW1,CEILING(CW1+7,7)-1,CEILING(CW1,7)-1)</f>
        <v>45170</v>
      </c>
      <c r="AR3" s="5">
        <f>AQ3+7</f>
        <v>45177</v>
      </c>
      <c r="AS3" s="5">
        <f>AR3+7</f>
        <v>45184</v>
      </c>
      <c r="AT3" s="5">
        <f>AS3+7</f>
        <v>45191</v>
      </c>
      <c r="AU3" s="6">
        <f>IF(EOMONTH(DATE(YEAR(CW1),MONTH(CW1),1),1)&gt;AT3+7,AT3+7,"")</f>
        <v>45198</v>
      </c>
      <c r="AV3" s="6"/>
      <c r="AW3" s="6"/>
      <c r="AX3" s="6"/>
      <c r="AY3" s="6"/>
      <c r="AZ3" s="6"/>
      <c r="BA3" s="7"/>
      <c r="BB3" s="7"/>
      <c r="BC3" s="7">
        <v>2</v>
      </c>
      <c r="BD3" s="7" t="str">
        <f ca="1">IF(BE8="","",IF(BE8&gt;NOW()-30,BE8,EDATE(BE8,12)))</f>
        <v/>
      </c>
      <c r="BE3" s="397" t="s">
        <v>3</v>
      </c>
      <c r="BF3" s="397"/>
      <c r="BG3" s="397"/>
      <c r="BH3" s="397"/>
      <c r="BI3" s="397"/>
      <c r="BJ3" s="397"/>
      <c r="BK3" s="397"/>
      <c r="BL3" s="397"/>
      <c r="BM3" s="397"/>
      <c r="BN3" s="397"/>
      <c r="BO3" s="397"/>
      <c r="BP3" s="397"/>
      <c r="BQ3" s="397"/>
      <c r="BS3" s="8"/>
      <c r="BT3" s="8"/>
      <c r="BU3" s="8"/>
      <c r="BV3" s="8"/>
      <c r="BW3" s="8"/>
      <c r="BX3" s="8"/>
      <c r="BY3" s="8"/>
      <c r="BZ3" s="8"/>
      <c r="CA3" s="8"/>
      <c r="CB3" s="8"/>
      <c r="CC3" s="8"/>
      <c r="CD3" s="8"/>
      <c r="CE3" s="8"/>
      <c r="CF3" s="8"/>
      <c r="CG3" s="8"/>
      <c r="CH3" s="8"/>
      <c r="CI3" s="8"/>
      <c r="CJ3" s="398">
        <v>45141</v>
      </c>
      <c r="CK3" s="398"/>
      <c r="CL3" s="398"/>
      <c r="CM3" s="398"/>
      <c r="CN3" s="398"/>
      <c r="CO3" s="398"/>
      <c r="CP3" s="398"/>
      <c r="CQ3" s="398"/>
      <c r="CR3" s="398"/>
      <c r="CS3" s="398"/>
      <c r="CT3" s="398"/>
      <c r="CU3" s="398"/>
      <c r="CV3" s="398"/>
    </row>
    <row r="4" spans="1:101" ht="13.5" thickTop="1" x14ac:dyDescent="0.2">
      <c r="A4" s="383" t="s">
        <v>4</v>
      </c>
      <c r="B4" s="384"/>
      <c r="C4" s="384"/>
      <c r="D4" s="384"/>
      <c r="E4" s="384"/>
      <c r="F4" s="384"/>
      <c r="G4" s="385"/>
      <c r="I4" s="383" t="s">
        <v>5</v>
      </c>
      <c r="J4" s="384"/>
      <c r="K4" s="384"/>
      <c r="L4" s="384"/>
      <c r="M4" s="384"/>
      <c r="N4" s="384"/>
      <c r="O4" s="384"/>
      <c r="P4" s="384"/>
      <c r="Q4" s="384"/>
      <c r="R4" s="384"/>
      <c r="S4" s="384"/>
      <c r="T4" s="384"/>
      <c r="U4" s="384"/>
      <c r="V4" s="384"/>
      <c r="W4" s="384"/>
      <c r="X4" s="384"/>
      <c r="Y4" s="384"/>
      <c r="Z4" s="384"/>
      <c r="AA4" s="384"/>
      <c r="AB4" s="384"/>
      <c r="AC4" s="384"/>
      <c r="AD4" s="384"/>
      <c r="AE4" s="386"/>
      <c r="AF4" s="387" t="s">
        <v>6</v>
      </c>
      <c r="AG4" s="384"/>
      <c r="AH4" s="384"/>
      <c r="AI4" s="384"/>
      <c r="AJ4" s="384"/>
      <c r="AK4" s="384"/>
      <c r="AL4" s="384"/>
      <c r="AM4" s="384"/>
      <c r="AN4" s="386"/>
      <c r="AO4" s="387" t="s">
        <v>7</v>
      </c>
      <c r="AP4" s="384"/>
      <c r="AQ4" s="384"/>
      <c r="AR4" s="384"/>
      <c r="AS4" s="384"/>
      <c r="AT4" s="384"/>
      <c r="AU4" s="386"/>
      <c r="AV4" s="387" t="s">
        <v>8</v>
      </c>
      <c r="AW4" s="384"/>
      <c r="AX4" s="384"/>
      <c r="AY4" s="384"/>
      <c r="AZ4" s="384"/>
      <c r="BA4" s="384"/>
      <c r="BB4" s="384"/>
      <c r="BC4" s="384"/>
      <c r="BD4" s="385"/>
      <c r="BE4" s="366" t="s">
        <v>9</v>
      </c>
      <c r="BF4" s="367"/>
      <c r="BG4" s="367"/>
      <c r="BH4" s="367"/>
      <c r="BI4" s="367"/>
      <c r="BJ4" s="367"/>
      <c r="BK4" s="367"/>
      <c r="BL4" s="367"/>
      <c r="BM4" s="10" t="s">
        <v>10</v>
      </c>
      <c r="BN4" s="368" t="s">
        <v>11</v>
      </c>
      <c r="BO4" s="368"/>
      <c r="BP4" s="368"/>
      <c r="BQ4" s="369"/>
      <c r="BR4" s="370" t="s">
        <v>12</v>
      </c>
      <c r="BS4" s="371"/>
      <c r="BT4" s="371"/>
      <c r="BU4" s="371"/>
      <c r="BV4" s="374" t="s">
        <v>13</v>
      </c>
      <c r="BW4" s="374"/>
      <c r="BX4" s="374"/>
      <c r="BY4" s="374"/>
      <c r="BZ4" s="374"/>
      <c r="CA4" s="374"/>
      <c r="CB4" s="374"/>
      <c r="CC4" s="374"/>
      <c r="CD4" s="374"/>
      <c r="CE4" s="374"/>
      <c r="CF4" s="374"/>
      <c r="CG4" s="371" t="s">
        <v>14</v>
      </c>
      <c r="CH4" s="371"/>
      <c r="CI4" s="376"/>
      <c r="CJ4" s="378" t="s">
        <v>15</v>
      </c>
      <c r="CK4" s="379"/>
      <c r="CL4" s="379"/>
      <c r="CM4" s="379"/>
      <c r="CN4" s="379"/>
      <c r="CO4" s="379"/>
      <c r="CP4" s="379"/>
      <c r="CQ4" s="379"/>
      <c r="CR4" s="379"/>
      <c r="CS4" s="379"/>
      <c r="CT4" s="379"/>
      <c r="CU4" s="379"/>
      <c r="CV4" s="380"/>
    </row>
    <row r="5" spans="1:101" ht="17.25" customHeight="1" x14ac:dyDescent="0.2">
      <c r="A5" s="339" t="s">
        <v>13</v>
      </c>
      <c r="B5" s="340"/>
      <c r="C5" s="340"/>
      <c r="D5" s="340"/>
      <c r="E5" s="340"/>
      <c r="F5" s="340"/>
      <c r="G5" s="341"/>
      <c r="I5" s="279" t="s">
        <v>13</v>
      </c>
      <c r="J5" s="280"/>
      <c r="K5" s="280"/>
      <c r="L5" s="280"/>
      <c r="M5" s="280"/>
      <c r="N5" s="280"/>
      <c r="O5" s="280"/>
      <c r="P5" s="280"/>
      <c r="Q5" s="280"/>
      <c r="R5" s="280"/>
      <c r="S5" s="280"/>
      <c r="T5" s="280"/>
      <c r="U5" s="280"/>
      <c r="V5" s="280"/>
      <c r="W5" s="280"/>
      <c r="X5" s="280"/>
      <c r="Y5" s="280"/>
      <c r="Z5" s="280"/>
      <c r="AA5" s="280"/>
      <c r="AB5" s="280"/>
      <c r="AC5" s="280"/>
      <c r="AD5" s="280"/>
      <c r="AE5" s="281"/>
      <c r="AF5" s="348"/>
      <c r="AG5" s="349"/>
      <c r="AH5" s="349"/>
      <c r="AI5" s="349"/>
      <c r="AJ5" s="349"/>
      <c r="AK5" s="349"/>
      <c r="AL5" s="349"/>
      <c r="AM5" s="349"/>
      <c r="AN5" s="350"/>
      <c r="AO5" s="354"/>
      <c r="AP5" s="355"/>
      <c r="AQ5" s="355"/>
      <c r="AR5" s="355"/>
      <c r="AS5" s="355"/>
      <c r="AT5" s="355"/>
      <c r="AU5" s="356"/>
      <c r="AV5" s="360" t="s">
        <v>16</v>
      </c>
      <c r="AW5" s="361"/>
      <c r="AX5" s="362" t="s">
        <v>13</v>
      </c>
      <c r="AY5" s="362"/>
      <c r="AZ5" s="362"/>
      <c r="BA5" s="362"/>
      <c r="BB5" s="362"/>
      <c r="BC5" s="362"/>
      <c r="BD5" t="s">
        <v>17</v>
      </c>
      <c r="BE5" s="11"/>
      <c r="BF5" s="381" t="s">
        <v>18</v>
      </c>
      <c r="BG5" s="381"/>
      <c r="BH5" s="381"/>
      <c r="BI5" s="381"/>
      <c r="BJ5" s="381"/>
      <c r="BK5" s="381"/>
      <c r="BL5" s="12"/>
      <c r="BM5" s="12"/>
      <c r="BN5" s="381" t="s">
        <v>19</v>
      </c>
      <c r="BO5" s="381"/>
      <c r="BP5" s="381"/>
      <c r="BQ5" s="382"/>
      <c r="BR5" s="372"/>
      <c r="BS5" s="373"/>
      <c r="BT5" s="373"/>
      <c r="BU5" s="373"/>
      <c r="BV5" s="375"/>
      <c r="BW5" s="375"/>
      <c r="BX5" s="375"/>
      <c r="BY5" s="375"/>
      <c r="BZ5" s="375"/>
      <c r="CA5" s="375"/>
      <c r="CB5" s="375"/>
      <c r="CC5" s="375"/>
      <c r="CD5" s="375"/>
      <c r="CE5" s="375"/>
      <c r="CF5" s="375"/>
      <c r="CG5" s="373"/>
      <c r="CH5" s="373"/>
      <c r="CI5" s="377"/>
      <c r="CJ5" s="289" t="s">
        <v>20</v>
      </c>
      <c r="CK5" s="290"/>
      <c r="CL5" s="290"/>
      <c r="CM5" s="290"/>
      <c r="CN5" s="290"/>
      <c r="CO5" s="290"/>
      <c r="CP5" s="290"/>
      <c r="CQ5" s="290"/>
      <c r="CR5" s="290"/>
      <c r="CS5" s="290"/>
      <c r="CT5" s="290"/>
      <c r="CU5" s="290"/>
      <c r="CV5" s="291"/>
    </row>
    <row r="6" spans="1:101" ht="17.25" customHeight="1" x14ac:dyDescent="0.2">
      <c r="A6" s="339"/>
      <c r="B6" s="340"/>
      <c r="C6" s="340"/>
      <c r="D6" s="340"/>
      <c r="E6" s="340"/>
      <c r="F6" s="340"/>
      <c r="G6" s="341"/>
      <c r="I6" s="345"/>
      <c r="J6" s="346"/>
      <c r="K6" s="346"/>
      <c r="L6" s="346"/>
      <c r="M6" s="346"/>
      <c r="N6" s="346"/>
      <c r="O6" s="346"/>
      <c r="P6" s="346"/>
      <c r="Q6" s="346"/>
      <c r="R6" s="346"/>
      <c r="S6" s="346"/>
      <c r="T6" s="346"/>
      <c r="U6" s="346"/>
      <c r="V6" s="346"/>
      <c r="W6" s="346"/>
      <c r="X6" s="346"/>
      <c r="Y6" s="346"/>
      <c r="Z6" s="346"/>
      <c r="AA6" s="346"/>
      <c r="AB6" s="346"/>
      <c r="AC6" s="346"/>
      <c r="AD6" s="346"/>
      <c r="AE6" s="347"/>
      <c r="AF6" s="351"/>
      <c r="AG6" s="352"/>
      <c r="AH6" s="352"/>
      <c r="AI6" s="352"/>
      <c r="AJ6" s="352"/>
      <c r="AK6" s="352"/>
      <c r="AL6" s="352"/>
      <c r="AM6" s="352"/>
      <c r="AN6" s="353"/>
      <c r="AO6" s="357"/>
      <c r="AP6" s="358"/>
      <c r="AQ6" s="358"/>
      <c r="AR6" s="358"/>
      <c r="AS6" s="358"/>
      <c r="AT6" s="358"/>
      <c r="AU6" s="359"/>
      <c r="AV6" s="360" t="s">
        <v>16</v>
      </c>
      <c r="AW6" s="361"/>
      <c r="AX6" s="363" t="s">
        <v>13</v>
      </c>
      <c r="AY6" s="363"/>
      <c r="AZ6" s="363"/>
      <c r="BA6" s="363"/>
      <c r="BB6" s="363"/>
      <c r="BC6" s="363"/>
      <c r="BD6" t="s">
        <v>17</v>
      </c>
      <c r="BE6" s="13"/>
      <c r="BF6" s="326" t="s">
        <v>21</v>
      </c>
      <c r="BG6" s="326"/>
      <c r="BH6" s="326"/>
      <c r="BI6" s="326"/>
      <c r="BJ6" s="327"/>
      <c r="BK6" s="327"/>
      <c r="BL6" s="327"/>
      <c r="BM6" s="327"/>
      <c r="BN6" s="327"/>
      <c r="BO6" s="327"/>
      <c r="BP6" s="327"/>
      <c r="BQ6" s="14"/>
      <c r="BR6" s="328" t="s">
        <v>22</v>
      </c>
      <c r="BS6" s="329"/>
      <c r="BT6" s="329"/>
      <c r="BU6" s="329"/>
      <c r="BV6" s="329"/>
      <c r="BW6" s="329"/>
      <c r="BX6" s="329"/>
      <c r="BY6" s="329"/>
      <c r="BZ6" s="329"/>
      <c r="CA6" s="329"/>
      <c r="CB6" s="329"/>
      <c r="CC6" s="329"/>
      <c r="CD6" s="329"/>
      <c r="CE6" s="329"/>
      <c r="CF6" s="329"/>
      <c r="CG6" s="329"/>
      <c r="CH6" s="329"/>
      <c r="CI6" s="330"/>
      <c r="CJ6" s="331" t="s">
        <v>23</v>
      </c>
      <c r="CK6" s="332"/>
      <c r="CL6" s="332"/>
      <c r="CM6" s="332"/>
      <c r="CN6" s="332"/>
      <c r="CO6" s="332"/>
      <c r="CP6" s="332"/>
      <c r="CQ6" s="332"/>
      <c r="CR6" s="332"/>
      <c r="CS6" s="332"/>
      <c r="CT6" s="332"/>
      <c r="CU6" s="332"/>
      <c r="CV6" s="333"/>
    </row>
    <row r="7" spans="1:101" ht="18" customHeight="1" x14ac:dyDescent="0.2">
      <c r="A7" s="339"/>
      <c r="B7" s="340"/>
      <c r="C7" s="340"/>
      <c r="D7" s="340"/>
      <c r="E7" s="340"/>
      <c r="F7" s="340"/>
      <c r="G7" s="341"/>
      <c r="I7" s="334" t="s">
        <v>24</v>
      </c>
      <c r="J7" s="335"/>
      <c r="K7" s="336" t="s">
        <v>13</v>
      </c>
      <c r="L7" s="336"/>
      <c r="M7" s="336"/>
      <c r="N7" s="16" t="s">
        <v>25</v>
      </c>
      <c r="O7" s="336" t="s">
        <v>13</v>
      </c>
      <c r="P7" s="336"/>
      <c r="Q7" s="336"/>
      <c r="R7" s="16" t="s">
        <v>25</v>
      </c>
      <c r="S7" s="336" t="s">
        <v>13</v>
      </c>
      <c r="T7" s="336"/>
      <c r="U7" s="336"/>
      <c r="V7" s="336"/>
      <c r="W7" s="337" t="s">
        <v>26</v>
      </c>
      <c r="X7" s="337"/>
      <c r="Y7" s="337"/>
      <c r="Z7" s="338" t="s">
        <v>13</v>
      </c>
      <c r="AA7" s="338"/>
      <c r="AB7" s="338"/>
      <c r="AC7" s="338"/>
      <c r="AD7" s="364" t="s">
        <v>27</v>
      </c>
      <c r="AE7" s="365"/>
      <c r="AF7" s="317" t="s">
        <v>28</v>
      </c>
      <c r="AG7" s="318"/>
      <c r="AH7" s="318"/>
      <c r="AI7" s="318"/>
      <c r="AJ7" s="318"/>
      <c r="AK7" s="318"/>
      <c r="AL7" s="318"/>
      <c r="AM7" s="318"/>
      <c r="AN7" s="318"/>
      <c r="AO7" s="318"/>
      <c r="AP7" s="318"/>
      <c r="AQ7" s="318"/>
      <c r="AR7" s="318"/>
      <c r="AS7" s="318"/>
      <c r="AT7" s="318"/>
      <c r="AU7" s="15" t="s">
        <v>29</v>
      </c>
      <c r="AV7" s="17"/>
      <c r="AW7" s="299" t="s">
        <v>30</v>
      </c>
      <c r="AX7" s="299"/>
      <c r="AY7" s="299"/>
      <c r="AZ7" s="299"/>
      <c r="BA7" s="299"/>
      <c r="BB7" s="18"/>
      <c r="BC7" s="18"/>
      <c r="BD7" s="19"/>
      <c r="BE7" s="300" t="s">
        <v>31</v>
      </c>
      <c r="BF7" s="301"/>
      <c r="BG7" s="301"/>
      <c r="BH7" s="301"/>
      <c r="BI7" s="302"/>
      <c r="BJ7" s="303" t="s">
        <v>32</v>
      </c>
      <c r="BK7" s="301"/>
      <c r="BL7" s="301"/>
      <c r="BM7" s="301"/>
      <c r="BN7" s="301"/>
      <c r="BO7" s="301"/>
      <c r="BP7" s="301"/>
      <c r="BQ7" s="304"/>
      <c r="BR7" s="305"/>
      <c r="BS7" s="306"/>
      <c r="BT7" s="306"/>
      <c r="BU7" s="306"/>
      <c r="BV7" s="306"/>
      <c r="BW7" s="306"/>
      <c r="BX7" s="306"/>
      <c r="BY7" s="306"/>
      <c r="BZ7" s="306"/>
      <c r="CA7" s="306"/>
      <c r="CB7" s="306"/>
      <c r="CC7" s="306"/>
      <c r="CD7" s="306"/>
      <c r="CE7" s="306"/>
      <c r="CF7" s="306"/>
      <c r="CG7" s="306"/>
      <c r="CH7" s="306"/>
      <c r="CI7" s="307"/>
      <c r="CJ7" s="289" t="s">
        <v>33</v>
      </c>
      <c r="CK7" s="290"/>
      <c r="CL7" s="290"/>
      <c r="CM7" s="290"/>
      <c r="CN7" s="290"/>
      <c r="CO7" s="290"/>
      <c r="CP7" s="290"/>
      <c r="CQ7" s="290"/>
      <c r="CR7" s="290"/>
      <c r="CS7" s="290"/>
      <c r="CT7" s="290"/>
      <c r="CU7" s="290"/>
      <c r="CV7" s="291"/>
    </row>
    <row r="8" spans="1:101" ht="13.5" thickBot="1" x14ac:dyDescent="0.25">
      <c r="A8" s="342"/>
      <c r="B8" s="343"/>
      <c r="C8" s="343"/>
      <c r="D8" s="343"/>
      <c r="E8" s="343"/>
      <c r="F8" s="343"/>
      <c r="G8" s="344"/>
      <c r="I8" s="311" t="s">
        <v>34</v>
      </c>
      <c r="J8" s="288"/>
      <c r="K8" s="288"/>
      <c r="L8" s="288"/>
      <c r="M8" s="288"/>
      <c r="N8" s="288"/>
      <c r="O8" s="288"/>
      <c r="P8" s="288"/>
      <c r="Q8" s="288"/>
      <c r="R8" s="288"/>
      <c r="S8" s="288"/>
      <c r="T8" s="288"/>
      <c r="U8" s="288"/>
      <c r="V8" s="288"/>
      <c r="W8" s="288"/>
      <c r="X8" s="288"/>
      <c r="Y8" s="288"/>
      <c r="Z8" s="288"/>
      <c r="AA8" s="288"/>
      <c r="AB8" s="288"/>
      <c r="AC8" s="288"/>
      <c r="AD8" s="288"/>
      <c r="AE8" s="312"/>
      <c r="AF8" s="313">
        <f>IF(AQ53="●",AI53,A12)+IF(CQ51="●",CI51,BA12)</f>
        <v>0</v>
      </c>
      <c r="AG8" s="314"/>
      <c r="AH8" s="314"/>
      <c r="AI8" s="314"/>
      <c r="AJ8" s="314"/>
      <c r="AK8" s="314"/>
      <c r="AL8" s="314"/>
      <c r="AM8" s="314"/>
      <c r="AN8" s="314"/>
      <c r="AO8" s="314"/>
      <c r="AP8" s="288"/>
      <c r="AQ8" s="288"/>
      <c r="AR8" s="288"/>
      <c r="AS8" s="288"/>
      <c r="AT8" s="288"/>
      <c r="AU8" s="312"/>
      <c r="AV8" s="317" t="s">
        <v>35</v>
      </c>
      <c r="AW8" s="318"/>
      <c r="AX8" s="318"/>
      <c r="AY8" s="318"/>
      <c r="AZ8" s="318"/>
      <c r="BA8" s="318"/>
      <c r="BB8" s="318"/>
      <c r="BC8" s="318"/>
      <c r="BD8" s="319"/>
      <c r="BE8" s="320" t="s">
        <v>13</v>
      </c>
      <c r="BF8" s="321"/>
      <c r="BG8" s="321"/>
      <c r="BH8" s="321"/>
      <c r="BI8" s="322"/>
      <c r="BJ8" s="270" t="s">
        <v>13</v>
      </c>
      <c r="BK8" s="271"/>
      <c r="BL8" s="271"/>
      <c r="BM8" s="271"/>
      <c r="BN8" s="271"/>
      <c r="BO8" s="271"/>
      <c r="BP8" s="271"/>
      <c r="BQ8" s="272"/>
      <c r="BR8" s="305"/>
      <c r="BS8" s="306"/>
      <c r="BT8" s="306"/>
      <c r="BU8" s="306"/>
      <c r="BV8" s="306"/>
      <c r="BW8" s="306"/>
      <c r="BX8" s="306"/>
      <c r="BY8" s="306"/>
      <c r="BZ8" s="306"/>
      <c r="CA8" s="306"/>
      <c r="CB8" s="306"/>
      <c r="CC8" s="306"/>
      <c r="CD8" s="306"/>
      <c r="CE8" s="306"/>
      <c r="CF8" s="306"/>
      <c r="CG8" s="306"/>
      <c r="CH8" s="306"/>
      <c r="CI8" s="307"/>
      <c r="CJ8" s="276" t="s">
        <v>36</v>
      </c>
      <c r="CK8" s="277"/>
      <c r="CL8" s="277"/>
      <c r="CM8" s="277"/>
      <c r="CN8" s="277"/>
      <c r="CO8" s="277"/>
      <c r="CP8" s="277"/>
      <c r="CQ8" s="277"/>
      <c r="CR8" s="277"/>
      <c r="CS8" s="277"/>
      <c r="CT8" s="277"/>
      <c r="CU8" s="277"/>
      <c r="CV8" s="278"/>
    </row>
    <row r="9" spans="1:101" ht="13.5" thickTop="1" x14ac:dyDescent="0.2">
      <c r="I9" s="279" t="s">
        <v>13</v>
      </c>
      <c r="J9" s="280"/>
      <c r="K9" s="280"/>
      <c r="L9" s="280"/>
      <c r="M9" s="280"/>
      <c r="N9" s="280"/>
      <c r="O9" s="280"/>
      <c r="P9" s="280"/>
      <c r="Q9" s="280"/>
      <c r="R9" s="280"/>
      <c r="S9" s="280"/>
      <c r="T9" s="280"/>
      <c r="U9" s="280"/>
      <c r="V9" s="280"/>
      <c r="W9" s="280"/>
      <c r="X9" s="280"/>
      <c r="Y9" s="280"/>
      <c r="Z9" s="280"/>
      <c r="AA9" s="280"/>
      <c r="AB9" s="280"/>
      <c r="AC9" s="280"/>
      <c r="AD9" s="280"/>
      <c r="AE9" s="281"/>
      <c r="AF9" s="313"/>
      <c r="AG9" s="314"/>
      <c r="AH9" s="314"/>
      <c r="AI9" s="314"/>
      <c r="AJ9" s="314"/>
      <c r="AK9" s="314"/>
      <c r="AL9" s="314"/>
      <c r="AM9" s="314"/>
      <c r="AN9" s="314"/>
      <c r="AO9" s="314"/>
      <c r="AP9" s="285" t="s">
        <v>37</v>
      </c>
      <c r="AQ9" s="286"/>
      <c r="AR9" s="286"/>
      <c r="AS9" s="286"/>
      <c r="AT9" s="286"/>
      <c r="AU9" s="287"/>
      <c r="AV9" s="20"/>
      <c r="AW9" s="288" t="s">
        <v>38</v>
      </c>
      <c r="AX9" s="288"/>
      <c r="AY9" s="288"/>
      <c r="AZ9" s="288"/>
      <c r="BA9" s="288"/>
      <c r="BB9" s="20"/>
      <c r="BE9" s="320"/>
      <c r="BF9" s="321"/>
      <c r="BG9" s="321"/>
      <c r="BH9" s="321"/>
      <c r="BI9" s="322"/>
      <c r="BJ9" s="270"/>
      <c r="BK9" s="271"/>
      <c r="BL9" s="271"/>
      <c r="BM9" s="271"/>
      <c r="BN9" s="271"/>
      <c r="BO9" s="271"/>
      <c r="BP9" s="271"/>
      <c r="BQ9" s="272"/>
      <c r="BR9" s="305"/>
      <c r="BS9" s="306"/>
      <c r="BT9" s="306"/>
      <c r="BU9" s="306"/>
      <c r="BV9" s="306"/>
      <c r="BW9" s="306"/>
      <c r="BX9" s="306"/>
      <c r="BY9" s="306"/>
      <c r="BZ9" s="306"/>
      <c r="CA9" s="306"/>
      <c r="CB9" s="306"/>
      <c r="CC9" s="306"/>
      <c r="CD9" s="306"/>
      <c r="CE9" s="306"/>
      <c r="CF9" s="306"/>
      <c r="CG9" s="306"/>
      <c r="CH9" s="306"/>
      <c r="CI9" s="307"/>
      <c r="CJ9" s="289" t="s">
        <v>39</v>
      </c>
      <c r="CK9" s="290"/>
      <c r="CL9" s="290"/>
      <c r="CM9" s="290"/>
      <c r="CN9" s="290"/>
      <c r="CO9" s="290"/>
      <c r="CP9" s="290"/>
      <c r="CQ9" s="290"/>
      <c r="CR9" s="290"/>
      <c r="CS9" s="290"/>
      <c r="CT9" s="290"/>
      <c r="CU9" s="290"/>
      <c r="CV9" s="291"/>
    </row>
    <row r="10" spans="1:101" ht="17" thickBot="1" x14ac:dyDescent="0.25">
      <c r="I10" s="282"/>
      <c r="J10" s="283"/>
      <c r="K10" s="283"/>
      <c r="L10" s="283"/>
      <c r="M10" s="283"/>
      <c r="N10" s="283"/>
      <c r="O10" s="283"/>
      <c r="P10" s="283"/>
      <c r="Q10" s="283"/>
      <c r="R10" s="283"/>
      <c r="S10" s="283"/>
      <c r="T10" s="283"/>
      <c r="U10" s="283"/>
      <c r="V10" s="283"/>
      <c r="W10" s="283"/>
      <c r="X10" s="283"/>
      <c r="Y10" s="283"/>
      <c r="Z10" s="283"/>
      <c r="AA10" s="283"/>
      <c r="AB10" s="283"/>
      <c r="AC10" s="283"/>
      <c r="AD10" s="283"/>
      <c r="AE10" s="284"/>
      <c r="AF10" s="315"/>
      <c r="AG10" s="316"/>
      <c r="AH10" s="316"/>
      <c r="AI10" s="316"/>
      <c r="AJ10" s="316"/>
      <c r="AK10" s="316"/>
      <c r="AL10" s="316"/>
      <c r="AM10" s="316"/>
      <c r="AN10" s="316"/>
      <c r="AO10" s="316"/>
      <c r="AP10" s="292"/>
      <c r="AQ10" s="293"/>
      <c r="AR10" s="293"/>
      <c r="AS10" s="293"/>
      <c r="AT10" s="293"/>
      <c r="AU10" s="294"/>
      <c r="AV10" s="21"/>
      <c r="AW10" s="4" t="s">
        <v>40</v>
      </c>
      <c r="AX10" s="4"/>
      <c r="AY10" s="4"/>
      <c r="AZ10" s="21"/>
      <c r="BA10" s="295" t="s">
        <v>41</v>
      </c>
      <c r="BB10" s="295"/>
      <c r="BC10" s="295"/>
      <c r="BD10" s="22"/>
      <c r="BE10" s="323"/>
      <c r="BF10" s="324"/>
      <c r="BG10" s="324"/>
      <c r="BH10" s="324"/>
      <c r="BI10" s="325"/>
      <c r="BJ10" s="273"/>
      <c r="BK10" s="274"/>
      <c r="BL10" s="274"/>
      <c r="BM10" s="274"/>
      <c r="BN10" s="274"/>
      <c r="BO10" s="274"/>
      <c r="BP10" s="274"/>
      <c r="BQ10" s="275"/>
      <c r="BR10" s="308"/>
      <c r="BS10" s="309"/>
      <c r="BT10" s="309"/>
      <c r="BU10" s="309"/>
      <c r="BV10" s="309"/>
      <c r="BW10" s="309"/>
      <c r="BX10" s="309"/>
      <c r="BY10" s="309"/>
      <c r="BZ10" s="309"/>
      <c r="CA10" s="309"/>
      <c r="CB10" s="309"/>
      <c r="CC10" s="309"/>
      <c r="CD10" s="309"/>
      <c r="CE10" s="309"/>
      <c r="CF10" s="309"/>
      <c r="CG10" s="309"/>
      <c r="CH10" s="309"/>
      <c r="CI10" s="310"/>
      <c r="CJ10" s="296" t="s">
        <v>42</v>
      </c>
      <c r="CK10" s="297"/>
      <c r="CL10" s="297"/>
      <c r="CM10" s="297"/>
      <c r="CN10" s="297"/>
      <c r="CO10" s="297"/>
      <c r="CP10" s="297"/>
      <c r="CQ10" s="297"/>
      <c r="CR10" s="297"/>
      <c r="CS10" s="297"/>
      <c r="CT10" s="297"/>
      <c r="CU10" s="297"/>
      <c r="CV10" s="298"/>
    </row>
    <row r="11" spans="1:101" ht="8.25" customHeight="1" thickTop="1" thickBot="1" x14ac:dyDescent="0.25"/>
    <row r="12" spans="1:101" ht="21" customHeight="1" thickBot="1" x14ac:dyDescent="0.25">
      <c r="A12" s="268">
        <f>IF(AQ53="●",AI53,SUMIF(N18,"●",K18)+SUMIF(N30,"●",K30)+SUMIF(N34,"●",K34)+SUMIF(N46,"●",K46)+SUMIF(N52,"●",K52)+SUMIF(N65,"●",K65)+SUMIF(N69,"●",K69)+SUMIF(AD25,"●",AA25)+SUMIF(AD30,"●",AA30)+SUMIF(AD34,"●",AA34)+SUMIF(AD44,"●",AA44)+SUMIF(AD57,"●",AA57)+SUMIF(AD61,"●",AA61)+SUMIF(AD64,"●",AA64)+SUMIF(AD70,"●",AA70)+SUMIF(AT26,"●",AQ26)+SUMIF(AT35,"●",AQ35)+SUMIF(AT41,"●",AQ41)+SUMIF(AT45,"●",AQ45)+SUMIF(AT50,"●",AQ50)+SUMIF(AT52,"●",AQ52)+SUM(N18,N30,N34,N46,N52,N65,N69,AD25,AD30,AD34,AD44,AD57,AD61,AD64,AD70,AT26,AT35,AT41,AT45,AT50,AT52))</f>
        <v>0</v>
      </c>
      <c r="B12" s="269"/>
      <c r="C12" s="269"/>
      <c r="D12" s="269"/>
      <c r="E12" s="269"/>
      <c r="F12" s="269"/>
      <c r="G12" s="269"/>
      <c r="H12" s="269"/>
      <c r="I12" s="263" t="s">
        <v>43</v>
      </c>
      <c r="J12" s="263"/>
      <c r="K12" s="264" t="s">
        <v>664</v>
      </c>
      <c r="L12" s="264"/>
      <c r="M12" s="264"/>
      <c r="N12" s="264"/>
      <c r="O12" s="264"/>
      <c r="P12" s="264"/>
      <c r="Q12" s="264"/>
      <c r="R12" s="264"/>
      <c r="S12" s="264"/>
      <c r="T12" s="264"/>
      <c r="U12" s="264"/>
      <c r="V12" s="264"/>
      <c r="W12" s="264"/>
      <c r="X12" s="264"/>
      <c r="Y12" s="264"/>
      <c r="Z12" s="264"/>
      <c r="AA12" s="264"/>
      <c r="AB12" s="264"/>
      <c r="AC12" s="264"/>
      <c r="AD12" s="264"/>
      <c r="AE12" s="264"/>
      <c r="AF12" s="264"/>
      <c r="AG12" s="264"/>
      <c r="AH12" s="264"/>
      <c r="AI12" s="264"/>
      <c r="AJ12" s="264"/>
      <c r="AK12" s="264"/>
      <c r="AL12" s="264"/>
      <c r="AM12" s="265">
        <f>IF(AQ53="●",131,IF(N18="●",COUNTA(K14:K17),COUNTA(N14:N17))+IF(N30="●",COUNTA(K19:K29),COUNTA(N19:N29))+IF(N34="●",COUNTA(K31:K33),COUNTA(N31:N33))+IF(N46="●",COUNTA(K35:K45),COUNTA(N35:N45))+IF(N52="●",COUNTA(K47:K51),COUNTA(N47:N51))+IF(N65="●",COUNTA(K53:K64),COUNTA(N53:N64))+IF(N69="●",COUNTA(K66:K68),COUNTA(N66:N68))+IF(AD25="●",COUNTA(AA14:AA24),COUNTA(AD14:AD24))+IF(AD30="●",COUNTA(AA26:AA29),COUNTA(AD26:AD29))+IF(AD34="●",COUNTA(AA31:AA33),COUNTA(AD31:AD33))+IF(AD44="●",COUNTA(AA35:AA43),COUNTA(AD35:AD43))+IF(AD57="●",COUNTA(AA45:AA56),COUNTA(AD45:AD56))+IF(AD61="●",COUNTA(AA58:AA60),COUNTA(AD58:AD60))+IF(AD64="●",COUNTA(AA62:AA63),COUNTA(AD62:AD63))+IF(AD70="●",COUNTA(AA65:AA69),COUNTA(AD65:AD69))+IF(AT26="●",COUNTA(AQ14:AQ25),COUNTA(AT14:AT25))+IF(AT35="●",COUNTA(AQ27:AQ34),COUNTA(AT27:AT34))+IF(AT41="●",COUNTA(AQ36:AQ40),COUNTA(AT36:AT40))+IF(AT45="●",COUNTA(AQ42:AQ44),COUNTA(AT42:AT44))+IF(AT50="●",COUNTA(AQ46:AQ49),COUNTA(AT46:AT49))+IF(AT52="●",COUNTA(AQ51:AQ51),COUNTA(AT51:AT51)))</f>
        <v>0</v>
      </c>
      <c r="AN12" s="265"/>
      <c r="AO12" s="265"/>
      <c r="AP12" s="265"/>
      <c r="AQ12" s="265"/>
      <c r="AR12" s="265"/>
      <c r="AS12" s="266" t="s">
        <v>45</v>
      </c>
      <c r="AT12" s="266"/>
      <c r="AU12" s="266"/>
      <c r="AV12" s="267"/>
      <c r="BA12" s="268">
        <f>IF(CQ51="●",CI51,SUMIF(BN24,"●",BK24)+SUMIF(BN30,"●",BK30)+SUMIF(BN39,"●",BK39)+SUMIF(BN46,"●",BK46)+SUMIF(BN62,"●",BK62)+SUMIF(CD19,"●",CA19)+SUMIF(CD25,"●",CA25)+SUMIF(CD28,"●",CA28)+SUMIF(CD32,"●",CA32)+SUMIF(CD38,"●",CA38)+SUMIF(CD44,"●",CA44)+SUMIF(CD48,"●",CA48)+SUMIF(CT23,"●",CQ23)+SUMIF(CT30,"●",CQ30)+SUMIF(CT33,"●",CQ33)+SUMIF(CT45,"●",CQ45)+SUMIF(CT50,"●",CQ50)+SUM(BN24,BN30,BN39,BN46,BN62,CD19,CD25,CD28,CD32,CD38,CD44,CD48,CT23,CT30,CT33,CT45,CT50))</f>
        <v>0</v>
      </c>
      <c r="BB12" s="269"/>
      <c r="BC12" s="269"/>
      <c r="BD12" s="269"/>
      <c r="BE12" s="269"/>
      <c r="BF12" s="269"/>
      <c r="BG12" s="269"/>
      <c r="BH12" s="269"/>
      <c r="BI12" s="263" t="s">
        <v>43</v>
      </c>
      <c r="BJ12" s="263"/>
      <c r="BK12" s="264" t="s">
        <v>663</v>
      </c>
      <c r="BL12" s="264"/>
      <c r="BM12" s="264"/>
      <c r="BN12" s="264"/>
      <c r="BO12" s="264"/>
      <c r="BP12" s="264"/>
      <c r="BQ12" s="264"/>
      <c r="BR12" s="264"/>
      <c r="BS12" s="264"/>
      <c r="BT12" s="264"/>
      <c r="BU12" s="264"/>
      <c r="BV12" s="264"/>
      <c r="BW12" s="264"/>
      <c r="BX12" s="264"/>
      <c r="BY12" s="264"/>
      <c r="BZ12" s="264"/>
      <c r="CA12" s="264"/>
      <c r="CB12" s="264"/>
      <c r="CC12" s="264"/>
      <c r="CD12" s="264"/>
      <c r="CE12" s="264"/>
      <c r="CF12" s="264"/>
      <c r="CG12" s="264"/>
      <c r="CH12" s="264"/>
      <c r="CI12" s="264"/>
      <c r="CJ12" s="264"/>
      <c r="CK12" s="264"/>
      <c r="CL12" s="264"/>
      <c r="CM12" s="265">
        <f>IF(CQ51="●",104,IF(BN24="●",COUNTA(BK14:BK23),COUNTA(BN14:BN23))+IF(BN30="●",COUNTA(BK25:BK29),COUNTA(BN25:BN29))+IF(BN39="●",COUNTA(BK31:BK38),COUNTA(BN31:BN38))+IF(BN46="●",COUNTA(BK40:BK45),COUNTA(BN40:BN45))+IF(BN62="●",COUNTA(BK47:BK61),COUNTA(BN47:BN61))+IF(CD19="●",COUNTA(CA14:CA18),COUNTA(CD14:CD18))+IF(CD25="●",COUNTA(CA20:CA24),COUNTA(CD20:CD24))+IF(CD28="●",COUNTA(CA26:CA27),COUNTA(CD26:CD27))+IF(CD32="●",COUNTA(CA29:CA31),COUNTA(CD29:CD31))+IF(CD38="●",COUNTA(CA33:CA37),COUNTA(CD33:CD37))+IF(CD44="●",COUNTA(CA39:CA43),COUNTA(CD39:CD43))+IF(CD48="●",COUNTA(CA45:CA47),COUNTA(CD45:CD47))+IF(CT23="●",COUNTA(CQ14:CQ22),COUNTA(CT14:CT22))+IF(CT30="●",COUNTA(CQ24:CQ29),COUNTA(CT24:CT29))+IF(CT33="●",COUNTA(CQ31:CQ32),COUNTA(CT31:CT32))+IF(CT45="●",COUNTA(CQ34:CQ44),COUNTA(CT34:CT44))+IF(CT50="●",COUNTA(CQ46:CQ49),COUNTA(CT46:CT49)))</f>
        <v>0</v>
      </c>
      <c r="CN12" s="265"/>
      <c r="CO12" s="265"/>
      <c r="CP12" s="265"/>
      <c r="CQ12" s="265"/>
      <c r="CR12" s="265"/>
      <c r="CS12" s="266" t="s">
        <v>45</v>
      </c>
      <c r="CT12" s="266"/>
      <c r="CU12" s="266"/>
      <c r="CV12" s="267"/>
    </row>
    <row r="13" spans="1:101" ht="13.5" customHeight="1" thickBot="1" x14ac:dyDescent="0.25">
      <c r="A13" s="262" t="s">
        <v>47</v>
      </c>
      <c r="B13" s="258"/>
      <c r="C13" s="258" t="s">
        <v>48</v>
      </c>
      <c r="D13" s="258"/>
      <c r="E13" s="258"/>
      <c r="F13" s="258"/>
      <c r="G13" s="258"/>
      <c r="H13" s="258"/>
      <c r="I13" s="258"/>
      <c r="J13" s="258"/>
      <c r="K13" s="258" t="s">
        <v>49</v>
      </c>
      <c r="L13" s="258"/>
      <c r="M13" s="258"/>
      <c r="N13" s="259" t="s">
        <v>50</v>
      </c>
      <c r="O13" s="260"/>
      <c r="P13" s="261"/>
      <c r="Q13" s="262" t="s">
        <v>47</v>
      </c>
      <c r="R13" s="258"/>
      <c r="S13" s="258" t="s">
        <v>48</v>
      </c>
      <c r="T13" s="258"/>
      <c r="U13" s="258"/>
      <c r="V13" s="258"/>
      <c r="W13" s="258"/>
      <c r="X13" s="258"/>
      <c r="Y13" s="258"/>
      <c r="Z13" s="258"/>
      <c r="AA13" s="258" t="s">
        <v>49</v>
      </c>
      <c r="AB13" s="258"/>
      <c r="AC13" s="258"/>
      <c r="AD13" s="259" t="s">
        <v>50</v>
      </c>
      <c r="AE13" s="260"/>
      <c r="AF13" s="261"/>
      <c r="AG13" s="262" t="s">
        <v>47</v>
      </c>
      <c r="AH13" s="258"/>
      <c r="AI13" s="258" t="s">
        <v>48</v>
      </c>
      <c r="AJ13" s="258"/>
      <c r="AK13" s="258"/>
      <c r="AL13" s="258"/>
      <c r="AM13" s="258"/>
      <c r="AN13" s="258"/>
      <c r="AO13" s="258"/>
      <c r="AP13" s="258"/>
      <c r="AQ13" s="258" t="s">
        <v>49</v>
      </c>
      <c r="AR13" s="258"/>
      <c r="AS13" s="258"/>
      <c r="AT13" s="259" t="s">
        <v>50</v>
      </c>
      <c r="AU13" s="260"/>
      <c r="AV13" s="261"/>
      <c r="BA13" s="262" t="s">
        <v>47</v>
      </c>
      <c r="BB13" s="258"/>
      <c r="BC13" s="258" t="s">
        <v>48</v>
      </c>
      <c r="BD13" s="258"/>
      <c r="BE13" s="258"/>
      <c r="BF13" s="258"/>
      <c r="BG13" s="258"/>
      <c r="BH13" s="258"/>
      <c r="BI13" s="258"/>
      <c r="BJ13" s="258"/>
      <c r="BK13" s="258" t="s">
        <v>49</v>
      </c>
      <c r="BL13" s="258"/>
      <c r="BM13" s="258"/>
      <c r="BN13" s="259" t="s">
        <v>50</v>
      </c>
      <c r="BO13" s="260"/>
      <c r="BP13" s="261"/>
      <c r="BQ13" s="262" t="s">
        <v>47</v>
      </c>
      <c r="BR13" s="258"/>
      <c r="BS13" s="258" t="s">
        <v>48</v>
      </c>
      <c r="BT13" s="258"/>
      <c r="BU13" s="258"/>
      <c r="BV13" s="258"/>
      <c r="BW13" s="258"/>
      <c r="BX13" s="258"/>
      <c r="BY13" s="258"/>
      <c r="BZ13" s="258"/>
      <c r="CA13" s="258" t="s">
        <v>49</v>
      </c>
      <c r="CB13" s="258"/>
      <c r="CC13" s="258"/>
      <c r="CD13" s="259" t="s">
        <v>50</v>
      </c>
      <c r="CE13" s="260"/>
      <c r="CF13" s="261"/>
      <c r="CG13" s="262" t="s">
        <v>47</v>
      </c>
      <c r="CH13" s="258"/>
      <c r="CI13" s="258" t="s">
        <v>48</v>
      </c>
      <c r="CJ13" s="258"/>
      <c r="CK13" s="258"/>
      <c r="CL13" s="258"/>
      <c r="CM13" s="258"/>
      <c r="CN13" s="258"/>
      <c r="CO13" s="258"/>
      <c r="CP13" s="258"/>
      <c r="CQ13" s="258" t="s">
        <v>49</v>
      </c>
      <c r="CR13" s="258"/>
      <c r="CS13" s="258"/>
      <c r="CT13" s="259" t="s">
        <v>50</v>
      </c>
      <c r="CU13" s="260"/>
      <c r="CV13" s="261"/>
    </row>
    <row r="14" spans="1:101" ht="12.75" customHeight="1" x14ac:dyDescent="0.2">
      <c r="A14" s="109" t="s">
        <v>662</v>
      </c>
      <c r="B14" s="110"/>
      <c r="C14" s="111" t="s">
        <v>968</v>
      </c>
      <c r="D14" s="111"/>
      <c r="E14" s="111"/>
      <c r="F14" s="111"/>
      <c r="G14" s="111"/>
      <c r="H14" s="111"/>
      <c r="I14" s="111"/>
      <c r="J14" s="111"/>
      <c r="K14" s="112">
        <v>350</v>
      </c>
      <c r="L14" s="112"/>
      <c r="M14" s="113"/>
      <c r="N14" s="114"/>
      <c r="O14" s="115"/>
      <c r="P14" s="116"/>
      <c r="Q14" s="109" t="s">
        <v>661</v>
      </c>
      <c r="R14" s="110"/>
      <c r="S14" s="111" t="s">
        <v>920</v>
      </c>
      <c r="T14" s="111"/>
      <c r="U14" s="111"/>
      <c r="V14" s="111"/>
      <c r="W14" s="111"/>
      <c r="X14" s="111"/>
      <c r="Y14" s="111"/>
      <c r="Z14" s="111"/>
      <c r="AA14" s="112">
        <v>750</v>
      </c>
      <c r="AB14" s="112"/>
      <c r="AC14" s="113"/>
      <c r="AD14" s="114"/>
      <c r="AE14" s="115"/>
      <c r="AF14" s="116"/>
      <c r="AG14" s="199" t="s">
        <v>660</v>
      </c>
      <c r="AH14" s="200"/>
      <c r="AI14" s="111" t="s">
        <v>1017</v>
      </c>
      <c r="AJ14" s="111"/>
      <c r="AK14" s="111"/>
      <c r="AL14" s="111"/>
      <c r="AM14" s="111"/>
      <c r="AN14" s="111"/>
      <c r="AO14" s="111"/>
      <c r="AP14" s="111"/>
      <c r="AQ14" s="112">
        <v>430</v>
      </c>
      <c r="AR14" s="112"/>
      <c r="AS14" s="113"/>
      <c r="AT14" s="114"/>
      <c r="AU14" s="115"/>
      <c r="AV14" s="116"/>
      <c r="BA14" s="199" t="s">
        <v>659</v>
      </c>
      <c r="BB14" s="200"/>
      <c r="BC14" s="111" t="s">
        <v>1050</v>
      </c>
      <c r="BD14" s="111"/>
      <c r="BE14" s="111"/>
      <c r="BF14" s="111"/>
      <c r="BG14" s="111"/>
      <c r="BH14" s="111"/>
      <c r="BI14" s="111"/>
      <c r="BJ14" s="111"/>
      <c r="BK14" s="112">
        <v>395</v>
      </c>
      <c r="BL14" s="112"/>
      <c r="BM14" s="113"/>
      <c r="BN14" s="114"/>
      <c r="BO14" s="115"/>
      <c r="BP14" s="116"/>
      <c r="BQ14" s="199" t="s">
        <v>658</v>
      </c>
      <c r="BR14" s="200"/>
      <c r="BS14" s="111" t="s">
        <v>1126</v>
      </c>
      <c r="BT14" s="111"/>
      <c r="BU14" s="111"/>
      <c r="BV14" s="111"/>
      <c r="BW14" s="111"/>
      <c r="BX14" s="111"/>
      <c r="BY14" s="111"/>
      <c r="BZ14" s="111"/>
      <c r="CA14" s="112">
        <v>320</v>
      </c>
      <c r="CB14" s="112"/>
      <c r="CC14" s="113"/>
      <c r="CD14" s="114"/>
      <c r="CE14" s="115"/>
      <c r="CF14" s="116"/>
      <c r="CG14" s="399" t="s">
        <v>657</v>
      </c>
      <c r="CH14" s="400"/>
      <c r="CI14" s="111" t="s">
        <v>1094</v>
      </c>
      <c r="CJ14" s="111"/>
      <c r="CK14" s="111"/>
      <c r="CL14" s="111"/>
      <c r="CM14" s="111"/>
      <c r="CN14" s="111"/>
      <c r="CO14" s="111"/>
      <c r="CP14" s="111"/>
      <c r="CQ14" s="112">
        <v>375</v>
      </c>
      <c r="CR14" s="112"/>
      <c r="CS14" s="113"/>
      <c r="CT14" s="114"/>
      <c r="CU14" s="115"/>
      <c r="CV14" s="116"/>
    </row>
    <row r="15" spans="1:101" ht="12.75" customHeight="1" x14ac:dyDescent="0.2">
      <c r="A15" s="109" t="s">
        <v>656</v>
      </c>
      <c r="B15" s="110"/>
      <c r="C15" s="111" t="s">
        <v>969</v>
      </c>
      <c r="D15" s="111"/>
      <c r="E15" s="111"/>
      <c r="F15" s="111"/>
      <c r="G15" s="111"/>
      <c r="H15" s="111"/>
      <c r="I15" s="111"/>
      <c r="J15" s="111"/>
      <c r="K15" s="112">
        <v>520</v>
      </c>
      <c r="L15" s="112"/>
      <c r="M15" s="113"/>
      <c r="N15" s="114"/>
      <c r="O15" s="115"/>
      <c r="P15" s="116"/>
      <c r="Q15" s="109" t="s">
        <v>655</v>
      </c>
      <c r="R15" s="110"/>
      <c r="S15" s="111" t="s">
        <v>921</v>
      </c>
      <c r="T15" s="111"/>
      <c r="U15" s="111"/>
      <c r="V15" s="111"/>
      <c r="W15" s="111"/>
      <c r="X15" s="111"/>
      <c r="Y15" s="111"/>
      <c r="Z15" s="111"/>
      <c r="AA15" s="112">
        <v>445</v>
      </c>
      <c r="AB15" s="112"/>
      <c r="AC15" s="113"/>
      <c r="AD15" s="114"/>
      <c r="AE15" s="115"/>
      <c r="AF15" s="116"/>
      <c r="AG15" s="199" t="s">
        <v>654</v>
      </c>
      <c r="AH15" s="200"/>
      <c r="AI15" s="111" t="s">
        <v>1018</v>
      </c>
      <c r="AJ15" s="111"/>
      <c r="AK15" s="111"/>
      <c r="AL15" s="111"/>
      <c r="AM15" s="111"/>
      <c r="AN15" s="111"/>
      <c r="AO15" s="111"/>
      <c r="AP15" s="111"/>
      <c r="AQ15" s="112">
        <v>430</v>
      </c>
      <c r="AR15" s="112"/>
      <c r="AS15" s="113"/>
      <c r="AT15" s="114"/>
      <c r="AU15" s="115"/>
      <c r="AV15" s="116"/>
      <c r="BA15" s="109" t="s">
        <v>653</v>
      </c>
      <c r="BB15" s="110"/>
      <c r="BC15" s="111" t="s">
        <v>1051</v>
      </c>
      <c r="BD15" s="111"/>
      <c r="BE15" s="111"/>
      <c r="BF15" s="111"/>
      <c r="BG15" s="111"/>
      <c r="BH15" s="111"/>
      <c r="BI15" s="111"/>
      <c r="BJ15" s="111"/>
      <c r="BK15" s="112">
        <v>290</v>
      </c>
      <c r="BL15" s="112"/>
      <c r="BM15" s="113"/>
      <c r="BN15" s="114"/>
      <c r="BO15" s="115"/>
      <c r="BP15" s="116"/>
      <c r="BQ15" s="199" t="s">
        <v>652</v>
      </c>
      <c r="BR15" s="200"/>
      <c r="BS15" s="111" t="s">
        <v>1127</v>
      </c>
      <c r="BT15" s="111"/>
      <c r="BU15" s="111"/>
      <c r="BV15" s="111"/>
      <c r="BW15" s="111"/>
      <c r="BX15" s="111"/>
      <c r="BY15" s="111"/>
      <c r="BZ15" s="111"/>
      <c r="CA15" s="112">
        <v>370</v>
      </c>
      <c r="CB15" s="112"/>
      <c r="CC15" s="113"/>
      <c r="CD15" s="114"/>
      <c r="CE15" s="115"/>
      <c r="CF15" s="116"/>
      <c r="CG15" s="401" t="s">
        <v>651</v>
      </c>
      <c r="CH15" s="255"/>
      <c r="CI15" s="111" t="s">
        <v>1095</v>
      </c>
      <c r="CJ15" s="111"/>
      <c r="CK15" s="111"/>
      <c r="CL15" s="111"/>
      <c r="CM15" s="111"/>
      <c r="CN15" s="111"/>
      <c r="CO15" s="111"/>
      <c r="CP15" s="111"/>
      <c r="CQ15" s="112">
        <v>490</v>
      </c>
      <c r="CR15" s="112"/>
      <c r="CS15" s="113"/>
      <c r="CT15" s="114"/>
      <c r="CU15" s="115"/>
      <c r="CV15" s="116"/>
    </row>
    <row r="16" spans="1:101" ht="12.75" customHeight="1" x14ac:dyDescent="0.2">
      <c r="A16" s="109" t="s">
        <v>650</v>
      </c>
      <c r="B16" s="110"/>
      <c r="C16" s="111" t="s">
        <v>970</v>
      </c>
      <c r="D16" s="111"/>
      <c r="E16" s="111"/>
      <c r="F16" s="111"/>
      <c r="G16" s="111"/>
      <c r="H16" s="111"/>
      <c r="I16" s="111"/>
      <c r="J16" s="111"/>
      <c r="K16" s="112">
        <v>470</v>
      </c>
      <c r="L16" s="112"/>
      <c r="M16" s="113"/>
      <c r="N16" s="114"/>
      <c r="O16" s="115"/>
      <c r="P16" s="116"/>
      <c r="Q16" s="109" t="s">
        <v>649</v>
      </c>
      <c r="R16" s="110"/>
      <c r="S16" s="111" t="s">
        <v>922</v>
      </c>
      <c r="T16" s="111"/>
      <c r="U16" s="111"/>
      <c r="V16" s="111"/>
      <c r="W16" s="111"/>
      <c r="X16" s="111"/>
      <c r="Y16" s="111"/>
      <c r="Z16" s="111"/>
      <c r="AA16" s="112">
        <v>505</v>
      </c>
      <c r="AB16" s="112"/>
      <c r="AC16" s="113"/>
      <c r="AD16" s="114"/>
      <c r="AE16" s="115"/>
      <c r="AF16" s="116"/>
      <c r="AG16" s="199" t="s">
        <v>648</v>
      </c>
      <c r="AH16" s="200"/>
      <c r="AI16" s="111" t="s">
        <v>1019</v>
      </c>
      <c r="AJ16" s="111"/>
      <c r="AK16" s="111"/>
      <c r="AL16" s="111"/>
      <c r="AM16" s="111"/>
      <c r="AN16" s="111"/>
      <c r="AO16" s="111"/>
      <c r="AP16" s="111"/>
      <c r="AQ16" s="112">
        <v>530</v>
      </c>
      <c r="AR16" s="112"/>
      <c r="AS16" s="113"/>
      <c r="AT16" s="114"/>
      <c r="AU16" s="115"/>
      <c r="AV16" s="116"/>
      <c r="BA16" s="109" t="s">
        <v>647</v>
      </c>
      <c r="BB16" s="110"/>
      <c r="BC16" s="111" t="s">
        <v>1052</v>
      </c>
      <c r="BD16" s="111"/>
      <c r="BE16" s="111"/>
      <c r="BF16" s="111"/>
      <c r="BG16" s="111"/>
      <c r="BH16" s="111"/>
      <c r="BI16" s="111"/>
      <c r="BJ16" s="111"/>
      <c r="BK16" s="112">
        <v>440</v>
      </c>
      <c r="BL16" s="112"/>
      <c r="BM16" s="113"/>
      <c r="BN16" s="114"/>
      <c r="BO16" s="115"/>
      <c r="BP16" s="116"/>
      <c r="BQ16" s="199" t="s">
        <v>646</v>
      </c>
      <c r="BR16" s="200"/>
      <c r="BS16" s="111" t="s">
        <v>1128</v>
      </c>
      <c r="BT16" s="111"/>
      <c r="BU16" s="111"/>
      <c r="BV16" s="111"/>
      <c r="BW16" s="111"/>
      <c r="BX16" s="111"/>
      <c r="BY16" s="111"/>
      <c r="BZ16" s="111"/>
      <c r="CA16" s="112">
        <v>550</v>
      </c>
      <c r="CB16" s="112"/>
      <c r="CC16" s="113"/>
      <c r="CD16" s="114"/>
      <c r="CE16" s="115"/>
      <c r="CF16" s="116"/>
      <c r="CG16" s="401" t="s">
        <v>645</v>
      </c>
      <c r="CH16" s="255"/>
      <c r="CI16" s="111" t="s">
        <v>1096</v>
      </c>
      <c r="CJ16" s="111"/>
      <c r="CK16" s="111"/>
      <c r="CL16" s="111"/>
      <c r="CM16" s="111"/>
      <c r="CN16" s="111"/>
      <c r="CO16" s="111"/>
      <c r="CP16" s="111"/>
      <c r="CQ16" s="112">
        <v>525</v>
      </c>
      <c r="CR16" s="112"/>
      <c r="CS16" s="113"/>
      <c r="CT16" s="114"/>
      <c r="CU16" s="115"/>
      <c r="CV16" s="116"/>
    </row>
    <row r="17" spans="1:100" ht="12.75" customHeight="1" x14ac:dyDescent="0.2">
      <c r="A17" s="109" t="s">
        <v>644</v>
      </c>
      <c r="B17" s="110"/>
      <c r="C17" s="111" t="s">
        <v>971</v>
      </c>
      <c r="D17" s="111"/>
      <c r="E17" s="111"/>
      <c r="F17" s="111"/>
      <c r="G17" s="111"/>
      <c r="H17" s="111"/>
      <c r="I17" s="111"/>
      <c r="J17" s="111"/>
      <c r="K17" s="112">
        <v>385</v>
      </c>
      <c r="L17" s="112"/>
      <c r="M17" s="113"/>
      <c r="N17" s="114"/>
      <c r="O17" s="115"/>
      <c r="P17" s="116"/>
      <c r="Q17" s="109" t="s">
        <v>643</v>
      </c>
      <c r="R17" s="110"/>
      <c r="S17" s="111" t="s">
        <v>923</v>
      </c>
      <c r="T17" s="111"/>
      <c r="U17" s="111"/>
      <c r="V17" s="111"/>
      <c r="W17" s="111"/>
      <c r="X17" s="111"/>
      <c r="Y17" s="111"/>
      <c r="Z17" s="111"/>
      <c r="AA17" s="112">
        <v>560</v>
      </c>
      <c r="AB17" s="112"/>
      <c r="AC17" s="113"/>
      <c r="AD17" s="114"/>
      <c r="AE17" s="115"/>
      <c r="AF17" s="116"/>
      <c r="AG17" s="199" t="s">
        <v>642</v>
      </c>
      <c r="AH17" s="200"/>
      <c r="AI17" s="111" t="s">
        <v>1020</v>
      </c>
      <c r="AJ17" s="111"/>
      <c r="AK17" s="111"/>
      <c r="AL17" s="111"/>
      <c r="AM17" s="111"/>
      <c r="AN17" s="111"/>
      <c r="AO17" s="111"/>
      <c r="AP17" s="111"/>
      <c r="AQ17" s="112">
        <v>440</v>
      </c>
      <c r="AR17" s="112"/>
      <c r="AS17" s="113"/>
      <c r="AT17" s="114"/>
      <c r="AU17" s="115"/>
      <c r="AV17" s="116"/>
      <c r="BA17" s="109" t="s">
        <v>641</v>
      </c>
      <c r="BB17" s="110"/>
      <c r="BC17" s="111" t="s">
        <v>1053</v>
      </c>
      <c r="BD17" s="111"/>
      <c r="BE17" s="111"/>
      <c r="BF17" s="111"/>
      <c r="BG17" s="111"/>
      <c r="BH17" s="111"/>
      <c r="BI17" s="111"/>
      <c r="BJ17" s="111"/>
      <c r="BK17" s="112">
        <v>590</v>
      </c>
      <c r="BL17" s="112"/>
      <c r="BM17" s="113"/>
      <c r="BN17" s="114"/>
      <c r="BO17" s="115"/>
      <c r="BP17" s="116"/>
      <c r="BQ17" s="199" t="s">
        <v>640</v>
      </c>
      <c r="BR17" s="200"/>
      <c r="BS17" s="111" t="s">
        <v>1129</v>
      </c>
      <c r="BT17" s="111"/>
      <c r="BU17" s="111"/>
      <c r="BV17" s="111"/>
      <c r="BW17" s="111"/>
      <c r="BX17" s="111"/>
      <c r="BY17" s="111"/>
      <c r="BZ17" s="111"/>
      <c r="CA17" s="112">
        <v>245</v>
      </c>
      <c r="CB17" s="112"/>
      <c r="CC17" s="113"/>
      <c r="CD17" s="114"/>
      <c r="CE17" s="115"/>
      <c r="CF17" s="116"/>
      <c r="CG17" s="401" t="s">
        <v>639</v>
      </c>
      <c r="CH17" s="255"/>
      <c r="CI17" s="111" t="s">
        <v>1097</v>
      </c>
      <c r="CJ17" s="111"/>
      <c r="CK17" s="111"/>
      <c r="CL17" s="111"/>
      <c r="CM17" s="111"/>
      <c r="CN17" s="111"/>
      <c r="CO17" s="111"/>
      <c r="CP17" s="111"/>
      <c r="CQ17" s="112">
        <v>550</v>
      </c>
      <c r="CR17" s="112"/>
      <c r="CS17" s="113"/>
      <c r="CT17" s="114"/>
      <c r="CU17" s="115"/>
      <c r="CV17" s="116"/>
    </row>
    <row r="18" spans="1:100" ht="12.75" customHeight="1" x14ac:dyDescent="0.2">
      <c r="A18" s="203" t="s">
        <v>638</v>
      </c>
      <c r="B18" s="204"/>
      <c r="C18" s="204"/>
      <c r="D18" s="204"/>
      <c r="E18" s="204"/>
      <c r="F18" s="204"/>
      <c r="G18" s="204"/>
      <c r="H18" s="204"/>
      <c r="I18" s="204"/>
      <c r="J18" s="204"/>
      <c r="K18" s="205">
        <f>SUM(K14:M17)</f>
        <v>1725</v>
      </c>
      <c r="L18" s="205"/>
      <c r="M18" s="206"/>
      <c r="N18" s="207" t="str">
        <f>IF(AQ53="●","●",IF(COUNTA(N14:N17)=0,"",SUMIF(N14:N17,"●",K14:K17)+SUM(N14:N17)))</f>
        <v/>
      </c>
      <c r="O18" s="208"/>
      <c r="P18" s="209"/>
      <c r="Q18" s="109" t="s">
        <v>637</v>
      </c>
      <c r="R18" s="110"/>
      <c r="S18" s="111" t="s">
        <v>924</v>
      </c>
      <c r="T18" s="111"/>
      <c r="U18" s="111"/>
      <c r="V18" s="111"/>
      <c r="W18" s="111"/>
      <c r="X18" s="111"/>
      <c r="Y18" s="111"/>
      <c r="Z18" s="111"/>
      <c r="AA18" s="112">
        <v>940</v>
      </c>
      <c r="AB18" s="112"/>
      <c r="AC18" s="113"/>
      <c r="AD18" s="114"/>
      <c r="AE18" s="115"/>
      <c r="AF18" s="116"/>
      <c r="AG18" s="199" t="s">
        <v>636</v>
      </c>
      <c r="AH18" s="200"/>
      <c r="AI18" s="111" t="s">
        <v>1021</v>
      </c>
      <c r="AJ18" s="111"/>
      <c r="AK18" s="111"/>
      <c r="AL18" s="111"/>
      <c r="AM18" s="111"/>
      <c r="AN18" s="111"/>
      <c r="AO18" s="111"/>
      <c r="AP18" s="111"/>
      <c r="AQ18" s="112">
        <v>640</v>
      </c>
      <c r="AR18" s="112"/>
      <c r="AS18" s="113"/>
      <c r="AT18" s="114"/>
      <c r="AU18" s="115"/>
      <c r="AV18" s="116"/>
      <c r="BA18" s="109" t="s">
        <v>635</v>
      </c>
      <c r="BB18" s="110"/>
      <c r="BC18" s="111" t="s">
        <v>1054</v>
      </c>
      <c r="BD18" s="111"/>
      <c r="BE18" s="111"/>
      <c r="BF18" s="111"/>
      <c r="BG18" s="111"/>
      <c r="BH18" s="111"/>
      <c r="BI18" s="111"/>
      <c r="BJ18" s="111"/>
      <c r="BK18" s="112">
        <v>250</v>
      </c>
      <c r="BL18" s="112"/>
      <c r="BM18" s="113"/>
      <c r="BN18" s="114"/>
      <c r="BO18" s="115"/>
      <c r="BP18" s="116"/>
      <c r="BQ18" s="199" t="s">
        <v>634</v>
      </c>
      <c r="BR18" s="200"/>
      <c r="BS18" s="111" t="s">
        <v>1130</v>
      </c>
      <c r="BT18" s="111"/>
      <c r="BU18" s="111"/>
      <c r="BV18" s="111"/>
      <c r="BW18" s="111"/>
      <c r="BX18" s="111"/>
      <c r="BY18" s="111"/>
      <c r="BZ18" s="111"/>
      <c r="CA18" s="112">
        <v>350</v>
      </c>
      <c r="CB18" s="112"/>
      <c r="CC18" s="113"/>
      <c r="CD18" s="114"/>
      <c r="CE18" s="115"/>
      <c r="CF18" s="116"/>
      <c r="CG18" s="401" t="s">
        <v>633</v>
      </c>
      <c r="CH18" s="255"/>
      <c r="CI18" s="111" t="s">
        <v>1098</v>
      </c>
      <c r="CJ18" s="111"/>
      <c r="CK18" s="111"/>
      <c r="CL18" s="111"/>
      <c r="CM18" s="111"/>
      <c r="CN18" s="111"/>
      <c r="CO18" s="111"/>
      <c r="CP18" s="111"/>
      <c r="CQ18" s="112">
        <v>430</v>
      </c>
      <c r="CR18" s="112"/>
      <c r="CS18" s="113"/>
      <c r="CT18" s="114"/>
      <c r="CU18" s="115"/>
      <c r="CV18" s="116"/>
    </row>
    <row r="19" spans="1:100" ht="12.75" customHeight="1" x14ac:dyDescent="0.2">
      <c r="A19" s="109" t="s">
        <v>632</v>
      </c>
      <c r="B19" s="110"/>
      <c r="C19" s="111" t="s">
        <v>972</v>
      </c>
      <c r="D19" s="111"/>
      <c r="E19" s="111"/>
      <c r="F19" s="111"/>
      <c r="G19" s="111"/>
      <c r="H19" s="111"/>
      <c r="I19" s="111"/>
      <c r="J19" s="111"/>
      <c r="K19" s="112">
        <v>320</v>
      </c>
      <c r="L19" s="112"/>
      <c r="M19" s="113"/>
      <c r="N19" s="114"/>
      <c r="O19" s="115"/>
      <c r="P19" s="116"/>
      <c r="Q19" s="109" t="s">
        <v>631</v>
      </c>
      <c r="R19" s="110"/>
      <c r="S19" s="111" t="s">
        <v>925</v>
      </c>
      <c r="T19" s="111"/>
      <c r="U19" s="111"/>
      <c r="V19" s="111"/>
      <c r="W19" s="111"/>
      <c r="X19" s="111"/>
      <c r="Y19" s="111"/>
      <c r="Z19" s="111"/>
      <c r="AA19" s="112">
        <v>440</v>
      </c>
      <c r="AB19" s="112"/>
      <c r="AC19" s="113"/>
      <c r="AD19" s="114"/>
      <c r="AE19" s="115"/>
      <c r="AF19" s="116"/>
      <c r="AG19" s="199" t="s">
        <v>630</v>
      </c>
      <c r="AH19" s="200"/>
      <c r="AI19" s="111" t="s">
        <v>1022</v>
      </c>
      <c r="AJ19" s="111"/>
      <c r="AK19" s="111"/>
      <c r="AL19" s="111"/>
      <c r="AM19" s="111"/>
      <c r="AN19" s="111"/>
      <c r="AO19" s="111"/>
      <c r="AP19" s="111"/>
      <c r="AQ19" s="112">
        <v>500</v>
      </c>
      <c r="AR19" s="112"/>
      <c r="AS19" s="113"/>
      <c r="AT19" s="114"/>
      <c r="AU19" s="115"/>
      <c r="AV19" s="116"/>
      <c r="BA19" s="109" t="s">
        <v>629</v>
      </c>
      <c r="BB19" s="110"/>
      <c r="BC19" s="111" t="s">
        <v>1055</v>
      </c>
      <c r="BD19" s="111"/>
      <c r="BE19" s="111"/>
      <c r="BF19" s="111"/>
      <c r="BG19" s="111"/>
      <c r="BH19" s="111"/>
      <c r="BI19" s="111"/>
      <c r="BJ19" s="111"/>
      <c r="BK19" s="112">
        <v>510</v>
      </c>
      <c r="BL19" s="112"/>
      <c r="BM19" s="113"/>
      <c r="BN19" s="114"/>
      <c r="BO19" s="115"/>
      <c r="BP19" s="116"/>
      <c r="BQ19" s="203" t="s">
        <v>628</v>
      </c>
      <c r="BR19" s="204"/>
      <c r="BS19" s="204"/>
      <c r="BT19" s="204"/>
      <c r="BU19" s="204"/>
      <c r="BV19" s="204"/>
      <c r="BW19" s="204"/>
      <c r="BX19" s="204"/>
      <c r="BY19" s="204"/>
      <c r="BZ19" s="204"/>
      <c r="CA19" s="182">
        <f>SUM(CA14:CC18)</f>
        <v>1835</v>
      </c>
      <c r="CB19" s="182"/>
      <c r="CC19" s="183"/>
      <c r="CD19" s="207" t="str">
        <f>IF(CQ51="●","●",IF(COUNTA(CD14:CD18)=0,"",SUMIF(CD14:CD18,"●",CA14:CA18)+SUM(CD14:CD18)))</f>
        <v/>
      </c>
      <c r="CE19" s="208"/>
      <c r="CF19" s="209"/>
      <c r="CG19" s="401" t="s">
        <v>627</v>
      </c>
      <c r="CH19" s="255"/>
      <c r="CI19" s="111" t="s">
        <v>1099</v>
      </c>
      <c r="CJ19" s="111"/>
      <c r="CK19" s="111"/>
      <c r="CL19" s="111"/>
      <c r="CM19" s="111"/>
      <c r="CN19" s="111"/>
      <c r="CO19" s="111"/>
      <c r="CP19" s="111"/>
      <c r="CQ19" s="112">
        <v>470</v>
      </c>
      <c r="CR19" s="112"/>
      <c r="CS19" s="113"/>
      <c r="CT19" s="114"/>
      <c r="CU19" s="115"/>
      <c r="CV19" s="116"/>
    </row>
    <row r="20" spans="1:100" ht="12.75" customHeight="1" x14ac:dyDescent="0.2">
      <c r="A20" s="109" t="s">
        <v>626</v>
      </c>
      <c r="B20" s="110"/>
      <c r="C20" s="111" t="s">
        <v>973</v>
      </c>
      <c r="D20" s="111"/>
      <c r="E20" s="111"/>
      <c r="F20" s="111"/>
      <c r="G20" s="111"/>
      <c r="H20" s="111"/>
      <c r="I20" s="111"/>
      <c r="J20" s="111"/>
      <c r="K20" s="112">
        <v>370</v>
      </c>
      <c r="L20" s="112"/>
      <c r="M20" s="113"/>
      <c r="N20" s="114"/>
      <c r="O20" s="115"/>
      <c r="P20" s="116"/>
      <c r="Q20" s="109" t="s">
        <v>625</v>
      </c>
      <c r="R20" s="110"/>
      <c r="S20" s="111" t="s">
        <v>926</v>
      </c>
      <c r="T20" s="111"/>
      <c r="U20" s="111"/>
      <c r="V20" s="111"/>
      <c r="W20" s="111"/>
      <c r="X20" s="111"/>
      <c r="Y20" s="111"/>
      <c r="Z20" s="111"/>
      <c r="AA20" s="112">
        <v>570</v>
      </c>
      <c r="AB20" s="112"/>
      <c r="AC20" s="113"/>
      <c r="AD20" s="114"/>
      <c r="AE20" s="115"/>
      <c r="AF20" s="116"/>
      <c r="AG20" s="199" t="s">
        <v>624</v>
      </c>
      <c r="AH20" s="200"/>
      <c r="AI20" s="111" t="s">
        <v>1023</v>
      </c>
      <c r="AJ20" s="111"/>
      <c r="AK20" s="111"/>
      <c r="AL20" s="111"/>
      <c r="AM20" s="111"/>
      <c r="AN20" s="111"/>
      <c r="AO20" s="111"/>
      <c r="AP20" s="111"/>
      <c r="AQ20" s="112">
        <v>330</v>
      </c>
      <c r="AR20" s="112"/>
      <c r="AS20" s="113"/>
      <c r="AT20" s="114"/>
      <c r="AU20" s="115"/>
      <c r="AV20" s="116"/>
      <c r="BA20" s="109" t="s">
        <v>623</v>
      </c>
      <c r="BB20" s="110"/>
      <c r="BC20" s="111" t="s">
        <v>1056</v>
      </c>
      <c r="BD20" s="111"/>
      <c r="BE20" s="111"/>
      <c r="BF20" s="111"/>
      <c r="BG20" s="111"/>
      <c r="BH20" s="111"/>
      <c r="BI20" s="111"/>
      <c r="BJ20" s="111"/>
      <c r="BK20" s="112">
        <v>380</v>
      </c>
      <c r="BL20" s="112"/>
      <c r="BM20" s="113"/>
      <c r="BN20" s="114"/>
      <c r="BO20" s="115"/>
      <c r="BP20" s="116"/>
      <c r="BQ20" s="199" t="s">
        <v>622</v>
      </c>
      <c r="BR20" s="200"/>
      <c r="BS20" s="111" t="s">
        <v>1131</v>
      </c>
      <c r="BT20" s="111"/>
      <c r="BU20" s="111"/>
      <c r="BV20" s="111"/>
      <c r="BW20" s="111"/>
      <c r="BX20" s="111"/>
      <c r="BY20" s="111"/>
      <c r="BZ20" s="111"/>
      <c r="CA20" s="112">
        <v>535</v>
      </c>
      <c r="CB20" s="112"/>
      <c r="CC20" s="113"/>
      <c r="CD20" s="114"/>
      <c r="CE20" s="115"/>
      <c r="CF20" s="116"/>
      <c r="CG20" s="401" t="s">
        <v>621</v>
      </c>
      <c r="CH20" s="255"/>
      <c r="CI20" s="111" t="s">
        <v>1100</v>
      </c>
      <c r="CJ20" s="111"/>
      <c r="CK20" s="111"/>
      <c r="CL20" s="111"/>
      <c r="CM20" s="111"/>
      <c r="CN20" s="111"/>
      <c r="CO20" s="111"/>
      <c r="CP20" s="111"/>
      <c r="CQ20" s="112">
        <v>565</v>
      </c>
      <c r="CR20" s="112"/>
      <c r="CS20" s="113"/>
      <c r="CT20" s="114"/>
      <c r="CU20" s="115"/>
      <c r="CV20" s="116"/>
    </row>
    <row r="21" spans="1:100" ht="12.75" customHeight="1" x14ac:dyDescent="0.2">
      <c r="A21" s="109" t="s">
        <v>620</v>
      </c>
      <c r="B21" s="110"/>
      <c r="C21" s="111" t="s">
        <v>974</v>
      </c>
      <c r="D21" s="111"/>
      <c r="E21" s="111"/>
      <c r="F21" s="111"/>
      <c r="G21" s="111"/>
      <c r="H21" s="111"/>
      <c r="I21" s="111"/>
      <c r="J21" s="111"/>
      <c r="K21" s="112">
        <v>245</v>
      </c>
      <c r="L21" s="112"/>
      <c r="M21" s="113"/>
      <c r="N21" s="114"/>
      <c r="O21" s="115"/>
      <c r="P21" s="116"/>
      <c r="Q21" s="109" t="s">
        <v>619</v>
      </c>
      <c r="R21" s="110"/>
      <c r="S21" s="111" t="s">
        <v>927</v>
      </c>
      <c r="T21" s="111"/>
      <c r="U21" s="111"/>
      <c r="V21" s="111"/>
      <c r="W21" s="111"/>
      <c r="X21" s="111"/>
      <c r="Y21" s="111"/>
      <c r="Z21" s="111"/>
      <c r="AA21" s="112">
        <v>630</v>
      </c>
      <c r="AB21" s="112"/>
      <c r="AC21" s="113"/>
      <c r="AD21" s="114"/>
      <c r="AE21" s="115"/>
      <c r="AF21" s="116"/>
      <c r="AG21" s="199" t="s">
        <v>618</v>
      </c>
      <c r="AH21" s="200"/>
      <c r="AI21" s="111" t="s">
        <v>1024</v>
      </c>
      <c r="AJ21" s="111"/>
      <c r="AK21" s="111"/>
      <c r="AL21" s="111"/>
      <c r="AM21" s="111"/>
      <c r="AN21" s="111"/>
      <c r="AO21" s="111"/>
      <c r="AP21" s="111"/>
      <c r="AQ21" s="112">
        <v>640</v>
      </c>
      <c r="AR21" s="112"/>
      <c r="AS21" s="113"/>
      <c r="AT21" s="114"/>
      <c r="AU21" s="115"/>
      <c r="AV21" s="116"/>
      <c r="BA21" s="109" t="s">
        <v>617</v>
      </c>
      <c r="BB21" s="110"/>
      <c r="BC21" s="111" t="s">
        <v>1057</v>
      </c>
      <c r="BD21" s="111"/>
      <c r="BE21" s="111"/>
      <c r="BF21" s="111"/>
      <c r="BG21" s="111"/>
      <c r="BH21" s="111"/>
      <c r="BI21" s="111"/>
      <c r="BJ21" s="111"/>
      <c r="BK21" s="112">
        <v>430</v>
      </c>
      <c r="BL21" s="112"/>
      <c r="BM21" s="113"/>
      <c r="BN21" s="114"/>
      <c r="BO21" s="115"/>
      <c r="BP21" s="116"/>
      <c r="BQ21" s="199" t="s">
        <v>616</v>
      </c>
      <c r="BR21" s="200"/>
      <c r="BS21" s="111" t="s">
        <v>1132</v>
      </c>
      <c r="BT21" s="111"/>
      <c r="BU21" s="111"/>
      <c r="BV21" s="111"/>
      <c r="BW21" s="111"/>
      <c r="BX21" s="111"/>
      <c r="BY21" s="111"/>
      <c r="BZ21" s="111"/>
      <c r="CA21" s="112">
        <v>315</v>
      </c>
      <c r="CB21" s="112"/>
      <c r="CC21" s="113"/>
      <c r="CD21" s="114"/>
      <c r="CE21" s="115"/>
      <c r="CF21" s="116"/>
      <c r="CG21" s="401" t="s">
        <v>615</v>
      </c>
      <c r="CH21" s="255"/>
      <c r="CI21" s="111" t="s">
        <v>1101</v>
      </c>
      <c r="CJ21" s="111"/>
      <c r="CK21" s="111"/>
      <c r="CL21" s="111"/>
      <c r="CM21" s="111"/>
      <c r="CN21" s="111"/>
      <c r="CO21" s="111"/>
      <c r="CP21" s="111"/>
      <c r="CQ21" s="112">
        <v>460</v>
      </c>
      <c r="CR21" s="112"/>
      <c r="CS21" s="113"/>
      <c r="CT21" s="114"/>
      <c r="CU21" s="115"/>
      <c r="CV21" s="116"/>
    </row>
    <row r="22" spans="1:100" ht="12.75" customHeight="1" x14ac:dyDescent="0.2">
      <c r="A22" s="109" t="s">
        <v>614</v>
      </c>
      <c r="B22" s="110"/>
      <c r="C22" s="111" t="s">
        <v>975</v>
      </c>
      <c r="D22" s="111"/>
      <c r="E22" s="111"/>
      <c r="F22" s="111"/>
      <c r="G22" s="111"/>
      <c r="H22" s="111"/>
      <c r="I22" s="111"/>
      <c r="J22" s="111"/>
      <c r="K22" s="112">
        <v>260</v>
      </c>
      <c r="L22" s="112"/>
      <c r="M22" s="113"/>
      <c r="N22" s="114"/>
      <c r="O22" s="115"/>
      <c r="P22" s="116"/>
      <c r="Q22" s="109" t="s">
        <v>613</v>
      </c>
      <c r="R22" s="110"/>
      <c r="S22" s="111" t="s">
        <v>928</v>
      </c>
      <c r="T22" s="111"/>
      <c r="U22" s="111"/>
      <c r="V22" s="111"/>
      <c r="W22" s="111"/>
      <c r="X22" s="111"/>
      <c r="Y22" s="111"/>
      <c r="Z22" s="111"/>
      <c r="AA22" s="112">
        <v>465</v>
      </c>
      <c r="AB22" s="112"/>
      <c r="AC22" s="113"/>
      <c r="AD22" s="114"/>
      <c r="AE22" s="115"/>
      <c r="AF22" s="116"/>
      <c r="AG22" s="199" t="s">
        <v>612</v>
      </c>
      <c r="AH22" s="200"/>
      <c r="AI22" s="111" t="s">
        <v>1025</v>
      </c>
      <c r="AJ22" s="111"/>
      <c r="AK22" s="111"/>
      <c r="AL22" s="111"/>
      <c r="AM22" s="111"/>
      <c r="AN22" s="111"/>
      <c r="AO22" s="111"/>
      <c r="AP22" s="111"/>
      <c r="AQ22" s="112">
        <v>390</v>
      </c>
      <c r="AR22" s="112"/>
      <c r="AS22" s="113"/>
      <c r="AT22" s="114"/>
      <c r="AU22" s="115"/>
      <c r="AV22" s="116"/>
      <c r="BA22" s="109" t="s">
        <v>611</v>
      </c>
      <c r="BB22" s="110"/>
      <c r="BC22" s="111" t="s">
        <v>1058</v>
      </c>
      <c r="BD22" s="111"/>
      <c r="BE22" s="111"/>
      <c r="BF22" s="111"/>
      <c r="BG22" s="111"/>
      <c r="BH22" s="111"/>
      <c r="BI22" s="111"/>
      <c r="BJ22" s="111"/>
      <c r="BK22" s="112">
        <v>320</v>
      </c>
      <c r="BL22" s="112"/>
      <c r="BM22" s="113"/>
      <c r="BN22" s="114"/>
      <c r="BO22" s="115"/>
      <c r="BP22" s="116"/>
      <c r="BQ22" s="199" t="s">
        <v>610</v>
      </c>
      <c r="BR22" s="200"/>
      <c r="BS22" s="111" t="s">
        <v>1133</v>
      </c>
      <c r="BT22" s="111"/>
      <c r="BU22" s="111"/>
      <c r="BV22" s="111"/>
      <c r="BW22" s="111"/>
      <c r="BX22" s="111"/>
      <c r="BY22" s="111"/>
      <c r="BZ22" s="111"/>
      <c r="CA22" s="112">
        <v>450</v>
      </c>
      <c r="CB22" s="112"/>
      <c r="CC22" s="113"/>
      <c r="CD22" s="114"/>
      <c r="CE22" s="115"/>
      <c r="CF22" s="116"/>
      <c r="CG22" s="401" t="s">
        <v>609</v>
      </c>
      <c r="CH22" s="255"/>
      <c r="CI22" s="111" t="s">
        <v>1102</v>
      </c>
      <c r="CJ22" s="111"/>
      <c r="CK22" s="111"/>
      <c r="CL22" s="111"/>
      <c r="CM22" s="111"/>
      <c r="CN22" s="111"/>
      <c r="CO22" s="111"/>
      <c r="CP22" s="111"/>
      <c r="CQ22" s="112">
        <v>370</v>
      </c>
      <c r="CR22" s="112"/>
      <c r="CS22" s="113"/>
      <c r="CT22" s="114"/>
      <c r="CU22" s="115"/>
      <c r="CV22" s="116"/>
    </row>
    <row r="23" spans="1:100" ht="12.75" customHeight="1" x14ac:dyDescent="0.2">
      <c r="A23" s="109" t="s">
        <v>608</v>
      </c>
      <c r="B23" s="110"/>
      <c r="C23" s="111" t="s">
        <v>976</v>
      </c>
      <c r="D23" s="111"/>
      <c r="E23" s="111"/>
      <c r="F23" s="111"/>
      <c r="G23" s="111"/>
      <c r="H23" s="111"/>
      <c r="I23" s="111"/>
      <c r="J23" s="111"/>
      <c r="K23" s="112">
        <v>510</v>
      </c>
      <c r="L23" s="112"/>
      <c r="M23" s="113"/>
      <c r="N23" s="114"/>
      <c r="O23" s="115"/>
      <c r="P23" s="116"/>
      <c r="Q23" s="199" t="s">
        <v>607</v>
      </c>
      <c r="R23" s="200"/>
      <c r="S23" s="111" t="s">
        <v>929</v>
      </c>
      <c r="T23" s="111"/>
      <c r="U23" s="111"/>
      <c r="V23" s="111"/>
      <c r="W23" s="111"/>
      <c r="X23" s="111"/>
      <c r="Y23" s="111"/>
      <c r="Z23" s="111"/>
      <c r="AA23" s="112">
        <v>370</v>
      </c>
      <c r="AB23" s="112"/>
      <c r="AC23" s="113"/>
      <c r="AD23" s="114"/>
      <c r="AE23" s="115"/>
      <c r="AF23" s="116"/>
      <c r="AG23" s="199" t="s">
        <v>606</v>
      </c>
      <c r="AH23" s="200"/>
      <c r="AI23" s="111" t="s">
        <v>1026</v>
      </c>
      <c r="AJ23" s="111"/>
      <c r="AK23" s="111"/>
      <c r="AL23" s="111"/>
      <c r="AM23" s="111"/>
      <c r="AN23" s="111"/>
      <c r="AO23" s="111"/>
      <c r="AP23" s="111"/>
      <c r="AQ23" s="112">
        <v>620</v>
      </c>
      <c r="AR23" s="112"/>
      <c r="AS23" s="113"/>
      <c r="AT23" s="114"/>
      <c r="AU23" s="115"/>
      <c r="AV23" s="116"/>
      <c r="BA23" s="109" t="s">
        <v>605</v>
      </c>
      <c r="BB23" s="110"/>
      <c r="BC23" s="111" t="s">
        <v>1059</v>
      </c>
      <c r="BD23" s="111"/>
      <c r="BE23" s="111"/>
      <c r="BF23" s="111"/>
      <c r="BG23" s="111"/>
      <c r="BH23" s="111"/>
      <c r="BI23" s="111"/>
      <c r="BJ23" s="111"/>
      <c r="BK23" s="112">
        <v>405</v>
      </c>
      <c r="BL23" s="112"/>
      <c r="BM23" s="113"/>
      <c r="BN23" s="114"/>
      <c r="BO23" s="115"/>
      <c r="BP23" s="116"/>
      <c r="BQ23" s="199" t="s">
        <v>604</v>
      </c>
      <c r="BR23" s="200"/>
      <c r="BS23" s="111" t="s">
        <v>1134</v>
      </c>
      <c r="BT23" s="111"/>
      <c r="BU23" s="111"/>
      <c r="BV23" s="111"/>
      <c r="BW23" s="111"/>
      <c r="BX23" s="111"/>
      <c r="BY23" s="111"/>
      <c r="BZ23" s="111"/>
      <c r="CA23" s="112">
        <v>410</v>
      </c>
      <c r="CB23" s="112"/>
      <c r="CC23" s="113"/>
      <c r="CD23" s="114"/>
      <c r="CE23" s="115"/>
      <c r="CF23" s="116"/>
      <c r="CG23" s="402" t="s">
        <v>603</v>
      </c>
      <c r="CH23" s="403"/>
      <c r="CI23" s="403"/>
      <c r="CJ23" s="403"/>
      <c r="CK23" s="403"/>
      <c r="CL23" s="403"/>
      <c r="CM23" s="403"/>
      <c r="CN23" s="403"/>
      <c r="CO23" s="403"/>
      <c r="CP23" s="404"/>
      <c r="CQ23" s="256">
        <f>SUM(CQ14:CS22)</f>
        <v>4235</v>
      </c>
      <c r="CR23" s="208"/>
      <c r="CS23" s="209"/>
      <c r="CT23" s="207" t="str">
        <f>IF(CQ51="●","●",IF(COUNTA(CT14:CT22)=0,"",SUMIF(CT14:CT22,"●",CQ14:CQ22)+SUM(CT14:CT22)))</f>
        <v/>
      </c>
      <c r="CU23" s="208"/>
      <c r="CV23" s="209"/>
    </row>
    <row r="24" spans="1:100" ht="12.75" customHeight="1" x14ac:dyDescent="0.2">
      <c r="A24" s="109" t="s">
        <v>602</v>
      </c>
      <c r="B24" s="110"/>
      <c r="C24" s="111" t="s">
        <v>977</v>
      </c>
      <c r="D24" s="111"/>
      <c r="E24" s="111"/>
      <c r="F24" s="111"/>
      <c r="G24" s="111"/>
      <c r="H24" s="111"/>
      <c r="I24" s="111"/>
      <c r="J24" s="111"/>
      <c r="K24" s="112">
        <v>280</v>
      </c>
      <c r="L24" s="112"/>
      <c r="M24" s="113"/>
      <c r="N24" s="114"/>
      <c r="O24" s="115"/>
      <c r="P24" s="116"/>
      <c r="Q24" s="109" t="s">
        <v>601</v>
      </c>
      <c r="R24" s="110"/>
      <c r="S24" s="111" t="s">
        <v>930</v>
      </c>
      <c r="T24" s="111"/>
      <c r="U24" s="111"/>
      <c r="V24" s="111"/>
      <c r="W24" s="111"/>
      <c r="X24" s="111"/>
      <c r="Y24" s="111"/>
      <c r="Z24" s="111"/>
      <c r="AA24" s="112">
        <v>445</v>
      </c>
      <c r="AB24" s="112"/>
      <c r="AC24" s="113"/>
      <c r="AD24" s="114"/>
      <c r="AE24" s="115"/>
      <c r="AF24" s="116"/>
      <c r="AG24" s="199" t="s">
        <v>600</v>
      </c>
      <c r="AH24" s="200"/>
      <c r="AI24" s="111" t="s">
        <v>1027</v>
      </c>
      <c r="AJ24" s="111"/>
      <c r="AK24" s="111"/>
      <c r="AL24" s="111"/>
      <c r="AM24" s="111"/>
      <c r="AN24" s="111"/>
      <c r="AO24" s="111"/>
      <c r="AP24" s="111"/>
      <c r="AQ24" s="112">
        <v>550</v>
      </c>
      <c r="AR24" s="112"/>
      <c r="AS24" s="113"/>
      <c r="AT24" s="114"/>
      <c r="AU24" s="115"/>
      <c r="AV24" s="116"/>
      <c r="BA24" s="203" t="s">
        <v>599</v>
      </c>
      <c r="BB24" s="204"/>
      <c r="BC24" s="204"/>
      <c r="BD24" s="204"/>
      <c r="BE24" s="204"/>
      <c r="BF24" s="204"/>
      <c r="BG24" s="204"/>
      <c r="BH24" s="204"/>
      <c r="BI24" s="204"/>
      <c r="BJ24" s="204"/>
      <c r="BK24" s="205">
        <f>SUM(BK14:BM23)</f>
        <v>4010</v>
      </c>
      <c r="BL24" s="205"/>
      <c r="BM24" s="206"/>
      <c r="BN24" s="207" t="str">
        <f>IF(CQ51="●","●",IF(COUNTA(BN14:BN23)=0,"",SUMIF(BN14:BN23,"●",BK14:BK23)+SUM(BN14:BN23)))</f>
        <v/>
      </c>
      <c r="BO24" s="208"/>
      <c r="BP24" s="209"/>
      <c r="BQ24" s="199" t="s">
        <v>598</v>
      </c>
      <c r="BR24" s="200"/>
      <c r="BS24" s="111" t="s">
        <v>1135</v>
      </c>
      <c r="BT24" s="111"/>
      <c r="BU24" s="111"/>
      <c r="BV24" s="111"/>
      <c r="BW24" s="111"/>
      <c r="BX24" s="111"/>
      <c r="BY24" s="111"/>
      <c r="BZ24" s="111"/>
      <c r="CA24" s="112">
        <v>505</v>
      </c>
      <c r="CB24" s="112"/>
      <c r="CC24" s="113"/>
      <c r="CD24" s="114"/>
      <c r="CE24" s="115"/>
      <c r="CF24" s="116"/>
      <c r="CG24" s="401" t="s">
        <v>597</v>
      </c>
      <c r="CH24" s="255"/>
      <c r="CI24" s="111" t="s">
        <v>1103</v>
      </c>
      <c r="CJ24" s="111"/>
      <c r="CK24" s="111"/>
      <c r="CL24" s="111"/>
      <c r="CM24" s="111"/>
      <c r="CN24" s="111"/>
      <c r="CO24" s="111"/>
      <c r="CP24" s="111"/>
      <c r="CQ24" s="112">
        <v>565</v>
      </c>
      <c r="CR24" s="112"/>
      <c r="CS24" s="113"/>
      <c r="CT24" s="114"/>
      <c r="CU24" s="115"/>
      <c r="CV24" s="116"/>
    </row>
    <row r="25" spans="1:100" ht="12.75" customHeight="1" x14ac:dyDescent="0.2">
      <c r="A25" s="109" t="s">
        <v>596</v>
      </c>
      <c r="B25" s="110"/>
      <c r="C25" s="111" t="s">
        <v>978</v>
      </c>
      <c r="D25" s="111"/>
      <c r="E25" s="111"/>
      <c r="F25" s="111"/>
      <c r="G25" s="111"/>
      <c r="H25" s="111"/>
      <c r="I25" s="111"/>
      <c r="J25" s="111"/>
      <c r="K25" s="112">
        <v>265</v>
      </c>
      <c r="L25" s="112"/>
      <c r="M25" s="113"/>
      <c r="N25" s="114"/>
      <c r="O25" s="115"/>
      <c r="P25" s="116"/>
      <c r="Q25" s="203" t="s">
        <v>595</v>
      </c>
      <c r="R25" s="204"/>
      <c r="S25" s="204"/>
      <c r="T25" s="204"/>
      <c r="U25" s="204"/>
      <c r="V25" s="204"/>
      <c r="W25" s="204"/>
      <c r="X25" s="204"/>
      <c r="Y25" s="204"/>
      <c r="Z25" s="204"/>
      <c r="AA25" s="205">
        <f>SUM(AA14:AC24)</f>
        <v>6120</v>
      </c>
      <c r="AB25" s="205"/>
      <c r="AC25" s="206"/>
      <c r="AD25" s="207" t="str">
        <f>IF(AQ53="●","●",IF(COUNTA(AD14:AD24)=0,"",SUMIF(AD14:AD24,"●",AA14:AA24)+SUM(AD14:AD24)))</f>
        <v/>
      </c>
      <c r="AE25" s="208"/>
      <c r="AF25" s="209"/>
      <c r="AG25" s="199" t="s">
        <v>594</v>
      </c>
      <c r="AH25" s="200"/>
      <c r="AI25" s="111" t="s">
        <v>1028</v>
      </c>
      <c r="AJ25" s="111"/>
      <c r="AK25" s="111"/>
      <c r="AL25" s="111"/>
      <c r="AM25" s="111"/>
      <c r="AN25" s="111"/>
      <c r="AO25" s="111"/>
      <c r="AP25" s="111"/>
      <c r="AQ25" s="112">
        <v>590</v>
      </c>
      <c r="AR25" s="112"/>
      <c r="AS25" s="113"/>
      <c r="AT25" s="114"/>
      <c r="AU25" s="115"/>
      <c r="AV25" s="116"/>
      <c r="BA25" s="109" t="s">
        <v>593</v>
      </c>
      <c r="BB25" s="110"/>
      <c r="BC25" s="111" t="s">
        <v>1060</v>
      </c>
      <c r="BD25" s="111"/>
      <c r="BE25" s="111"/>
      <c r="BF25" s="111"/>
      <c r="BG25" s="111"/>
      <c r="BH25" s="111"/>
      <c r="BI25" s="111"/>
      <c r="BJ25" s="111"/>
      <c r="BK25" s="112">
        <v>340</v>
      </c>
      <c r="BL25" s="112"/>
      <c r="BM25" s="113"/>
      <c r="BN25" s="114"/>
      <c r="BO25" s="115"/>
      <c r="BP25" s="116"/>
      <c r="BQ25" s="203" t="s">
        <v>592</v>
      </c>
      <c r="BR25" s="204"/>
      <c r="BS25" s="204"/>
      <c r="BT25" s="204"/>
      <c r="BU25" s="204"/>
      <c r="BV25" s="204"/>
      <c r="BW25" s="204"/>
      <c r="BX25" s="204"/>
      <c r="BY25" s="204"/>
      <c r="BZ25" s="204"/>
      <c r="CA25" s="205">
        <f>SUM(CA20:CC24)</f>
        <v>2215</v>
      </c>
      <c r="CB25" s="205"/>
      <c r="CC25" s="206"/>
      <c r="CD25" s="207" t="str">
        <f>IF(CQ51="●","●",IF(COUNTA(CD20:CD24)=0,"",SUMIF(CD20:CD24,"●",CA20:CA24)+SUM(CD20:CD24)))</f>
        <v/>
      </c>
      <c r="CE25" s="208"/>
      <c r="CF25" s="209"/>
      <c r="CG25" s="401" t="s">
        <v>591</v>
      </c>
      <c r="CH25" s="255"/>
      <c r="CI25" s="111" t="s">
        <v>1104</v>
      </c>
      <c r="CJ25" s="111"/>
      <c r="CK25" s="111"/>
      <c r="CL25" s="111"/>
      <c r="CM25" s="111"/>
      <c r="CN25" s="111"/>
      <c r="CO25" s="111"/>
      <c r="CP25" s="111"/>
      <c r="CQ25" s="112">
        <v>705</v>
      </c>
      <c r="CR25" s="112"/>
      <c r="CS25" s="113"/>
      <c r="CT25" s="114"/>
      <c r="CU25" s="115"/>
      <c r="CV25" s="116"/>
    </row>
    <row r="26" spans="1:100" ht="12.75" customHeight="1" x14ac:dyDescent="0.2">
      <c r="A26" s="109" t="s">
        <v>590</v>
      </c>
      <c r="B26" s="110"/>
      <c r="C26" s="111" t="s">
        <v>979</v>
      </c>
      <c r="D26" s="111"/>
      <c r="E26" s="111"/>
      <c r="F26" s="111"/>
      <c r="G26" s="111"/>
      <c r="H26" s="111"/>
      <c r="I26" s="111"/>
      <c r="J26" s="111"/>
      <c r="K26" s="112">
        <v>470</v>
      </c>
      <c r="L26" s="112"/>
      <c r="M26" s="113"/>
      <c r="N26" s="114"/>
      <c r="O26" s="115"/>
      <c r="P26" s="116"/>
      <c r="Q26" s="199" t="s">
        <v>589</v>
      </c>
      <c r="R26" s="200"/>
      <c r="S26" s="111" t="s">
        <v>931</v>
      </c>
      <c r="T26" s="111"/>
      <c r="U26" s="111"/>
      <c r="V26" s="111"/>
      <c r="W26" s="111"/>
      <c r="X26" s="111"/>
      <c r="Y26" s="111"/>
      <c r="Z26" s="111"/>
      <c r="AA26" s="112">
        <v>405</v>
      </c>
      <c r="AB26" s="112"/>
      <c r="AC26" s="113"/>
      <c r="AD26" s="114"/>
      <c r="AE26" s="115"/>
      <c r="AF26" s="116"/>
      <c r="AG26" s="203" t="s">
        <v>588</v>
      </c>
      <c r="AH26" s="204"/>
      <c r="AI26" s="204"/>
      <c r="AJ26" s="204"/>
      <c r="AK26" s="204"/>
      <c r="AL26" s="204"/>
      <c r="AM26" s="204"/>
      <c r="AN26" s="204"/>
      <c r="AO26" s="204"/>
      <c r="AP26" s="204"/>
      <c r="AQ26" s="205">
        <f>SUM(AQ14:AS25)</f>
        <v>6090</v>
      </c>
      <c r="AR26" s="205"/>
      <c r="AS26" s="206"/>
      <c r="AT26" s="207" t="str">
        <f>IF(AQ53="●","●",IF(COUNTA(AT14:AT25)=0,"",SUMIF(AT14:AT25,"●",AQ14:AQ25)+SUM(AT14:AT25)))</f>
        <v/>
      </c>
      <c r="AU26" s="208"/>
      <c r="AV26" s="209"/>
      <c r="BA26" s="109" t="s">
        <v>587</v>
      </c>
      <c r="BB26" s="110"/>
      <c r="BC26" s="111" t="s">
        <v>1061</v>
      </c>
      <c r="BD26" s="111"/>
      <c r="BE26" s="111"/>
      <c r="BF26" s="111"/>
      <c r="BG26" s="111"/>
      <c r="BH26" s="111"/>
      <c r="BI26" s="111"/>
      <c r="BJ26" s="111"/>
      <c r="BK26" s="112">
        <v>275</v>
      </c>
      <c r="BL26" s="112"/>
      <c r="BM26" s="113"/>
      <c r="BN26" s="114"/>
      <c r="BO26" s="115"/>
      <c r="BP26" s="116"/>
      <c r="BQ26" s="401" t="s">
        <v>586</v>
      </c>
      <c r="BR26" s="255"/>
      <c r="BS26" s="111" t="s">
        <v>1136</v>
      </c>
      <c r="BT26" s="111"/>
      <c r="BU26" s="111"/>
      <c r="BV26" s="111"/>
      <c r="BW26" s="111"/>
      <c r="BX26" s="111"/>
      <c r="BY26" s="111"/>
      <c r="BZ26" s="111"/>
      <c r="CA26" s="112">
        <v>430</v>
      </c>
      <c r="CB26" s="112"/>
      <c r="CC26" s="113"/>
      <c r="CD26" s="114"/>
      <c r="CE26" s="115"/>
      <c r="CF26" s="116"/>
      <c r="CG26" s="401" t="s">
        <v>585</v>
      </c>
      <c r="CH26" s="255"/>
      <c r="CI26" s="111" t="s">
        <v>1105</v>
      </c>
      <c r="CJ26" s="111"/>
      <c r="CK26" s="111"/>
      <c r="CL26" s="111"/>
      <c r="CM26" s="111"/>
      <c r="CN26" s="111"/>
      <c r="CO26" s="111"/>
      <c r="CP26" s="111"/>
      <c r="CQ26" s="112">
        <v>400</v>
      </c>
      <c r="CR26" s="112"/>
      <c r="CS26" s="113"/>
      <c r="CT26" s="114"/>
      <c r="CU26" s="115"/>
      <c r="CV26" s="116"/>
    </row>
    <row r="27" spans="1:100" ht="12.75" customHeight="1" x14ac:dyDescent="0.2">
      <c r="A27" s="109" t="s">
        <v>584</v>
      </c>
      <c r="B27" s="110"/>
      <c r="C27" s="111" t="s">
        <v>980</v>
      </c>
      <c r="D27" s="111"/>
      <c r="E27" s="111"/>
      <c r="F27" s="111"/>
      <c r="G27" s="111"/>
      <c r="H27" s="111"/>
      <c r="I27" s="111"/>
      <c r="J27" s="111"/>
      <c r="K27" s="112">
        <v>615</v>
      </c>
      <c r="L27" s="112"/>
      <c r="M27" s="113"/>
      <c r="N27" s="114"/>
      <c r="O27" s="115"/>
      <c r="P27" s="116"/>
      <c r="Q27" s="199" t="s">
        <v>583</v>
      </c>
      <c r="R27" s="200"/>
      <c r="S27" s="111" t="s">
        <v>932</v>
      </c>
      <c r="T27" s="111"/>
      <c r="U27" s="111"/>
      <c r="V27" s="111"/>
      <c r="W27" s="111"/>
      <c r="X27" s="111"/>
      <c r="Y27" s="111"/>
      <c r="Z27" s="111"/>
      <c r="AA27" s="112">
        <v>330</v>
      </c>
      <c r="AB27" s="112"/>
      <c r="AC27" s="113"/>
      <c r="AD27" s="114"/>
      <c r="AE27" s="115"/>
      <c r="AF27" s="116"/>
      <c r="AG27" s="199" t="s">
        <v>582</v>
      </c>
      <c r="AH27" s="200"/>
      <c r="AI27" s="111" t="s">
        <v>1029</v>
      </c>
      <c r="AJ27" s="111"/>
      <c r="AK27" s="111"/>
      <c r="AL27" s="111"/>
      <c r="AM27" s="111"/>
      <c r="AN27" s="111"/>
      <c r="AO27" s="111"/>
      <c r="AP27" s="111"/>
      <c r="AQ27" s="112">
        <v>320</v>
      </c>
      <c r="AR27" s="112"/>
      <c r="AS27" s="113"/>
      <c r="AT27" s="114"/>
      <c r="AU27" s="115"/>
      <c r="AV27" s="116"/>
      <c r="BA27" s="109" t="s">
        <v>581</v>
      </c>
      <c r="BB27" s="110"/>
      <c r="BC27" s="111" t="s">
        <v>1062</v>
      </c>
      <c r="BD27" s="111"/>
      <c r="BE27" s="111"/>
      <c r="BF27" s="111"/>
      <c r="BG27" s="111"/>
      <c r="BH27" s="111"/>
      <c r="BI27" s="111"/>
      <c r="BJ27" s="111"/>
      <c r="BK27" s="112">
        <v>260</v>
      </c>
      <c r="BL27" s="112"/>
      <c r="BM27" s="113"/>
      <c r="BN27" s="114"/>
      <c r="BO27" s="115"/>
      <c r="BP27" s="116"/>
      <c r="BQ27" s="401" t="s">
        <v>580</v>
      </c>
      <c r="BR27" s="255"/>
      <c r="BS27" s="111" t="s">
        <v>1137</v>
      </c>
      <c r="BT27" s="111"/>
      <c r="BU27" s="111"/>
      <c r="BV27" s="111"/>
      <c r="BW27" s="111"/>
      <c r="BX27" s="111"/>
      <c r="BY27" s="111"/>
      <c r="BZ27" s="111"/>
      <c r="CA27" s="112">
        <v>410</v>
      </c>
      <c r="CB27" s="112"/>
      <c r="CC27" s="113"/>
      <c r="CD27" s="114"/>
      <c r="CE27" s="115"/>
      <c r="CF27" s="116"/>
      <c r="CG27" s="401" t="s">
        <v>579</v>
      </c>
      <c r="CH27" s="255"/>
      <c r="CI27" s="111" t="s">
        <v>1106</v>
      </c>
      <c r="CJ27" s="111"/>
      <c r="CK27" s="111"/>
      <c r="CL27" s="111"/>
      <c r="CM27" s="111"/>
      <c r="CN27" s="111"/>
      <c r="CO27" s="111"/>
      <c r="CP27" s="111"/>
      <c r="CQ27" s="112">
        <v>680</v>
      </c>
      <c r="CR27" s="112"/>
      <c r="CS27" s="113"/>
      <c r="CT27" s="114"/>
      <c r="CU27" s="115"/>
      <c r="CV27" s="116"/>
    </row>
    <row r="28" spans="1:100" ht="12.75" customHeight="1" x14ac:dyDescent="0.2">
      <c r="A28" s="109" t="s">
        <v>578</v>
      </c>
      <c r="B28" s="110"/>
      <c r="C28" s="111" t="s">
        <v>981</v>
      </c>
      <c r="D28" s="111"/>
      <c r="E28" s="111"/>
      <c r="F28" s="111"/>
      <c r="G28" s="111"/>
      <c r="H28" s="111"/>
      <c r="I28" s="111"/>
      <c r="J28" s="111"/>
      <c r="K28" s="112">
        <v>405</v>
      </c>
      <c r="L28" s="112"/>
      <c r="M28" s="113"/>
      <c r="N28" s="114"/>
      <c r="O28" s="115"/>
      <c r="P28" s="116"/>
      <c r="Q28" s="199" t="s">
        <v>577</v>
      </c>
      <c r="R28" s="200"/>
      <c r="S28" s="111" t="s">
        <v>933</v>
      </c>
      <c r="T28" s="111"/>
      <c r="U28" s="111"/>
      <c r="V28" s="111"/>
      <c r="W28" s="111"/>
      <c r="X28" s="111"/>
      <c r="Y28" s="111"/>
      <c r="Z28" s="111"/>
      <c r="AA28" s="112">
        <v>770</v>
      </c>
      <c r="AB28" s="112"/>
      <c r="AC28" s="113"/>
      <c r="AD28" s="114"/>
      <c r="AE28" s="115"/>
      <c r="AF28" s="116"/>
      <c r="AG28" s="199" t="s">
        <v>576</v>
      </c>
      <c r="AH28" s="200"/>
      <c r="AI28" s="111" t="s">
        <v>1030</v>
      </c>
      <c r="AJ28" s="111"/>
      <c r="AK28" s="111"/>
      <c r="AL28" s="111"/>
      <c r="AM28" s="111"/>
      <c r="AN28" s="111"/>
      <c r="AO28" s="111"/>
      <c r="AP28" s="111"/>
      <c r="AQ28" s="112">
        <v>570</v>
      </c>
      <c r="AR28" s="112"/>
      <c r="AS28" s="113"/>
      <c r="AT28" s="114"/>
      <c r="AU28" s="115"/>
      <c r="AV28" s="116"/>
      <c r="BA28" s="109" t="s">
        <v>575</v>
      </c>
      <c r="BB28" s="110"/>
      <c r="BC28" s="111" t="s">
        <v>1063</v>
      </c>
      <c r="BD28" s="111"/>
      <c r="BE28" s="111"/>
      <c r="BF28" s="111"/>
      <c r="BG28" s="111"/>
      <c r="BH28" s="111"/>
      <c r="BI28" s="111"/>
      <c r="BJ28" s="111"/>
      <c r="BK28" s="112">
        <v>350</v>
      </c>
      <c r="BL28" s="112"/>
      <c r="BM28" s="113"/>
      <c r="BN28" s="114"/>
      <c r="BO28" s="115"/>
      <c r="BP28" s="116"/>
      <c r="BQ28" s="402" t="s">
        <v>574</v>
      </c>
      <c r="BR28" s="403"/>
      <c r="BS28" s="403"/>
      <c r="BT28" s="403"/>
      <c r="BU28" s="403"/>
      <c r="BV28" s="403"/>
      <c r="BW28" s="403"/>
      <c r="BX28" s="403"/>
      <c r="BY28" s="403"/>
      <c r="BZ28" s="404"/>
      <c r="CA28" s="256">
        <f>SUM(CA26:CC27)</f>
        <v>840</v>
      </c>
      <c r="CB28" s="208"/>
      <c r="CC28" s="209"/>
      <c r="CD28" s="207" t="str">
        <f>IF(CQ51="●","●",IF(COUNTA(CD26:CD27)=0,"",SUMIF(CD26:CD27,"●",CA26:CA27)+SUM(CD26:CD27)))</f>
        <v/>
      </c>
      <c r="CE28" s="208"/>
      <c r="CF28" s="209"/>
      <c r="CG28" s="401" t="s">
        <v>573</v>
      </c>
      <c r="CH28" s="255"/>
      <c r="CI28" s="111" t="s">
        <v>1107</v>
      </c>
      <c r="CJ28" s="111"/>
      <c r="CK28" s="111"/>
      <c r="CL28" s="111"/>
      <c r="CM28" s="111"/>
      <c r="CN28" s="111"/>
      <c r="CO28" s="111"/>
      <c r="CP28" s="111"/>
      <c r="CQ28" s="112">
        <v>555</v>
      </c>
      <c r="CR28" s="112"/>
      <c r="CS28" s="113"/>
      <c r="CT28" s="114"/>
      <c r="CU28" s="115"/>
      <c r="CV28" s="116"/>
    </row>
    <row r="29" spans="1:100" ht="12.75" customHeight="1" x14ac:dyDescent="0.2">
      <c r="A29" s="109" t="s">
        <v>572</v>
      </c>
      <c r="B29" s="110"/>
      <c r="C29" s="111" t="s">
        <v>982</v>
      </c>
      <c r="D29" s="111"/>
      <c r="E29" s="111"/>
      <c r="F29" s="111"/>
      <c r="G29" s="111"/>
      <c r="H29" s="111"/>
      <c r="I29" s="111"/>
      <c r="J29" s="111"/>
      <c r="K29" s="112">
        <v>470</v>
      </c>
      <c r="L29" s="112"/>
      <c r="M29" s="113"/>
      <c r="N29" s="114"/>
      <c r="O29" s="115"/>
      <c r="P29" s="116"/>
      <c r="Q29" s="199" t="s">
        <v>571</v>
      </c>
      <c r="R29" s="200"/>
      <c r="S29" s="111" t="s">
        <v>934</v>
      </c>
      <c r="T29" s="111"/>
      <c r="U29" s="111"/>
      <c r="V29" s="111"/>
      <c r="W29" s="111"/>
      <c r="X29" s="111"/>
      <c r="Y29" s="111"/>
      <c r="Z29" s="111"/>
      <c r="AA29" s="112">
        <v>350</v>
      </c>
      <c r="AB29" s="112"/>
      <c r="AC29" s="113"/>
      <c r="AD29" s="114"/>
      <c r="AE29" s="115"/>
      <c r="AF29" s="116"/>
      <c r="AG29" s="199" t="s">
        <v>570</v>
      </c>
      <c r="AH29" s="200"/>
      <c r="AI29" s="111" t="s">
        <v>1031</v>
      </c>
      <c r="AJ29" s="111"/>
      <c r="AK29" s="111"/>
      <c r="AL29" s="111"/>
      <c r="AM29" s="111"/>
      <c r="AN29" s="111"/>
      <c r="AO29" s="111"/>
      <c r="AP29" s="111"/>
      <c r="AQ29" s="112">
        <v>520</v>
      </c>
      <c r="AR29" s="112"/>
      <c r="AS29" s="113"/>
      <c r="AT29" s="114"/>
      <c r="AU29" s="115"/>
      <c r="AV29" s="116"/>
      <c r="BA29" s="109" t="s">
        <v>569</v>
      </c>
      <c r="BB29" s="110"/>
      <c r="BC29" s="111" t="s">
        <v>1064</v>
      </c>
      <c r="BD29" s="111"/>
      <c r="BE29" s="111"/>
      <c r="BF29" s="111"/>
      <c r="BG29" s="111"/>
      <c r="BH29" s="111"/>
      <c r="BI29" s="111"/>
      <c r="BJ29" s="111"/>
      <c r="BK29" s="112">
        <v>350</v>
      </c>
      <c r="BL29" s="112"/>
      <c r="BM29" s="113"/>
      <c r="BN29" s="114"/>
      <c r="BO29" s="115"/>
      <c r="BP29" s="116"/>
      <c r="BQ29" s="401" t="s">
        <v>568</v>
      </c>
      <c r="BR29" s="255"/>
      <c r="BS29" s="111" t="s">
        <v>1138</v>
      </c>
      <c r="BT29" s="111"/>
      <c r="BU29" s="111"/>
      <c r="BV29" s="111"/>
      <c r="BW29" s="111"/>
      <c r="BX29" s="111"/>
      <c r="BY29" s="111"/>
      <c r="BZ29" s="111"/>
      <c r="CA29" s="112">
        <v>205</v>
      </c>
      <c r="CB29" s="112"/>
      <c r="CC29" s="113"/>
      <c r="CD29" s="114"/>
      <c r="CE29" s="115"/>
      <c r="CF29" s="116"/>
      <c r="CG29" s="401" t="s">
        <v>567</v>
      </c>
      <c r="CH29" s="255"/>
      <c r="CI29" s="111" t="s">
        <v>1108</v>
      </c>
      <c r="CJ29" s="111"/>
      <c r="CK29" s="111"/>
      <c r="CL29" s="111"/>
      <c r="CM29" s="111"/>
      <c r="CN29" s="111"/>
      <c r="CO29" s="111"/>
      <c r="CP29" s="111"/>
      <c r="CQ29" s="112">
        <v>605</v>
      </c>
      <c r="CR29" s="112"/>
      <c r="CS29" s="113"/>
      <c r="CT29" s="114"/>
      <c r="CU29" s="115"/>
      <c r="CV29" s="116"/>
    </row>
    <row r="30" spans="1:100" ht="12.75" customHeight="1" x14ac:dyDescent="0.2">
      <c r="A30" s="203" t="s">
        <v>566</v>
      </c>
      <c r="B30" s="204"/>
      <c r="C30" s="204"/>
      <c r="D30" s="204"/>
      <c r="E30" s="204"/>
      <c r="F30" s="204"/>
      <c r="G30" s="204"/>
      <c r="H30" s="204"/>
      <c r="I30" s="204"/>
      <c r="J30" s="204"/>
      <c r="K30" s="205">
        <f>SUM(K19:M29)</f>
        <v>4210</v>
      </c>
      <c r="L30" s="205"/>
      <c r="M30" s="206"/>
      <c r="N30" s="207" t="str">
        <f>IF(AQ53="●","●",IF(COUNTA(N19:N29)=0,"",SUMIF(N19:N29,"●",K19:K29)+SUM(N19:N29)))</f>
        <v/>
      </c>
      <c r="O30" s="208"/>
      <c r="P30" s="209"/>
      <c r="Q30" s="203" t="s">
        <v>565</v>
      </c>
      <c r="R30" s="204"/>
      <c r="S30" s="204"/>
      <c r="T30" s="204"/>
      <c r="U30" s="204"/>
      <c r="V30" s="204"/>
      <c r="W30" s="204"/>
      <c r="X30" s="204"/>
      <c r="Y30" s="204"/>
      <c r="Z30" s="204"/>
      <c r="AA30" s="205">
        <f>SUM(AA26:AC29)</f>
        <v>1855</v>
      </c>
      <c r="AB30" s="205"/>
      <c r="AC30" s="206"/>
      <c r="AD30" s="207" t="str">
        <f>IF(AQ53="●","●",IF(COUNTA(AD26:AD29)=0,"",SUMIF(AD26:AD29,"●",AA26:AA29)+SUM(AD26:AD29)))</f>
        <v/>
      </c>
      <c r="AE30" s="208"/>
      <c r="AF30" s="209"/>
      <c r="AG30" s="199" t="s">
        <v>564</v>
      </c>
      <c r="AH30" s="200"/>
      <c r="AI30" s="111" t="s">
        <v>1032</v>
      </c>
      <c r="AJ30" s="111"/>
      <c r="AK30" s="111"/>
      <c r="AL30" s="111"/>
      <c r="AM30" s="111"/>
      <c r="AN30" s="111"/>
      <c r="AO30" s="111"/>
      <c r="AP30" s="111"/>
      <c r="AQ30" s="112">
        <v>360</v>
      </c>
      <c r="AR30" s="112"/>
      <c r="AS30" s="113"/>
      <c r="AT30" s="114"/>
      <c r="AU30" s="115"/>
      <c r="AV30" s="116"/>
      <c r="BA30" s="203" t="s">
        <v>563</v>
      </c>
      <c r="BB30" s="204"/>
      <c r="BC30" s="204"/>
      <c r="BD30" s="204"/>
      <c r="BE30" s="204"/>
      <c r="BF30" s="204"/>
      <c r="BG30" s="204"/>
      <c r="BH30" s="204"/>
      <c r="BI30" s="204"/>
      <c r="BJ30" s="204"/>
      <c r="BK30" s="205">
        <f>SUM(BK25:BM29)</f>
        <v>1575</v>
      </c>
      <c r="BL30" s="205"/>
      <c r="BM30" s="206"/>
      <c r="BN30" s="207" t="str">
        <f>IF(CQ51="●","●",IF(COUNTA(BN25:BN29)=0,"",SUMIF(BN25:BN29,"●",BK25:BK29)+SUM(BN25:BN29)))</f>
        <v/>
      </c>
      <c r="BO30" s="208"/>
      <c r="BP30" s="209"/>
      <c r="BQ30" s="401" t="s">
        <v>562</v>
      </c>
      <c r="BR30" s="255"/>
      <c r="BS30" s="111" t="s">
        <v>1139</v>
      </c>
      <c r="BT30" s="111"/>
      <c r="BU30" s="111"/>
      <c r="BV30" s="111"/>
      <c r="BW30" s="111"/>
      <c r="BX30" s="111"/>
      <c r="BY30" s="111"/>
      <c r="BZ30" s="111"/>
      <c r="CA30" s="112">
        <v>390</v>
      </c>
      <c r="CB30" s="112"/>
      <c r="CC30" s="113"/>
      <c r="CD30" s="114"/>
      <c r="CE30" s="115"/>
      <c r="CF30" s="116"/>
      <c r="CG30" s="402" t="s">
        <v>561</v>
      </c>
      <c r="CH30" s="403"/>
      <c r="CI30" s="403"/>
      <c r="CJ30" s="403"/>
      <c r="CK30" s="403"/>
      <c r="CL30" s="403"/>
      <c r="CM30" s="403"/>
      <c r="CN30" s="403"/>
      <c r="CO30" s="403"/>
      <c r="CP30" s="404"/>
      <c r="CQ30" s="256">
        <f>SUM(CQ24:CS29)</f>
        <v>3510</v>
      </c>
      <c r="CR30" s="208"/>
      <c r="CS30" s="209"/>
      <c r="CT30" s="207" t="str">
        <f>IF(CQ51="●","●",IF(COUNTA(CT24:CT29)=0,"",SUMIF(CT24:CT29,"●",CQ24:CQ29)+SUM(CT24:CT29)))</f>
        <v/>
      </c>
      <c r="CU30" s="208"/>
      <c r="CV30" s="209"/>
    </row>
    <row r="31" spans="1:100" ht="12.75" customHeight="1" x14ac:dyDescent="0.2">
      <c r="A31" s="109" t="s">
        <v>560</v>
      </c>
      <c r="B31" s="110"/>
      <c r="C31" s="111" t="s">
        <v>983</v>
      </c>
      <c r="D31" s="111"/>
      <c r="E31" s="111"/>
      <c r="F31" s="111"/>
      <c r="G31" s="111"/>
      <c r="H31" s="111"/>
      <c r="I31" s="111"/>
      <c r="J31" s="111"/>
      <c r="K31" s="112">
        <v>405</v>
      </c>
      <c r="L31" s="112"/>
      <c r="M31" s="113"/>
      <c r="N31" s="114"/>
      <c r="O31" s="115"/>
      <c r="P31" s="116"/>
      <c r="Q31" s="199" t="s">
        <v>559</v>
      </c>
      <c r="R31" s="200"/>
      <c r="S31" s="111" t="s">
        <v>935</v>
      </c>
      <c r="T31" s="111"/>
      <c r="U31" s="111"/>
      <c r="V31" s="111"/>
      <c r="W31" s="111"/>
      <c r="X31" s="111"/>
      <c r="Y31" s="111"/>
      <c r="Z31" s="111"/>
      <c r="AA31" s="112">
        <v>355</v>
      </c>
      <c r="AB31" s="112"/>
      <c r="AC31" s="113"/>
      <c r="AD31" s="114"/>
      <c r="AE31" s="115"/>
      <c r="AF31" s="116"/>
      <c r="AG31" s="199" t="s">
        <v>558</v>
      </c>
      <c r="AH31" s="200"/>
      <c r="AI31" s="111" t="s">
        <v>1033</v>
      </c>
      <c r="AJ31" s="111"/>
      <c r="AK31" s="111"/>
      <c r="AL31" s="111"/>
      <c r="AM31" s="111"/>
      <c r="AN31" s="111"/>
      <c r="AO31" s="111"/>
      <c r="AP31" s="111"/>
      <c r="AQ31" s="112">
        <v>395</v>
      </c>
      <c r="AR31" s="112"/>
      <c r="AS31" s="113"/>
      <c r="AT31" s="114"/>
      <c r="AU31" s="115"/>
      <c r="AV31" s="116"/>
      <c r="BA31" s="109" t="s">
        <v>557</v>
      </c>
      <c r="BB31" s="110"/>
      <c r="BC31" s="111" t="s">
        <v>1065</v>
      </c>
      <c r="BD31" s="111"/>
      <c r="BE31" s="111"/>
      <c r="BF31" s="111"/>
      <c r="BG31" s="111"/>
      <c r="BH31" s="111"/>
      <c r="BI31" s="111"/>
      <c r="BJ31" s="111"/>
      <c r="BK31" s="112">
        <v>390</v>
      </c>
      <c r="BL31" s="112"/>
      <c r="BM31" s="113"/>
      <c r="BN31" s="114"/>
      <c r="BO31" s="115"/>
      <c r="BP31" s="116"/>
      <c r="BQ31" s="401" t="s">
        <v>556</v>
      </c>
      <c r="BR31" s="255"/>
      <c r="BS31" s="111" t="s">
        <v>1140</v>
      </c>
      <c r="BT31" s="111"/>
      <c r="BU31" s="111"/>
      <c r="BV31" s="111"/>
      <c r="BW31" s="111"/>
      <c r="BX31" s="111"/>
      <c r="BY31" s="111"/>
      <c r="BZ31" s="111"/>
      <c r="CA31" s="112">
        <v>380</v>
      </c>
      <c r="CB31" s="112"/>
      <c r="CC31" s="113"/>
      <c r="CD31" s="114"/>
      <c r="CE31" s="115"/>
      <c r="CF31" s="116"/>
      <c r="CG31" s="401" t="s">
        <v>555</v>
      </c>
      <c r="CH31" s="255"/>
      <c r="CI31" s="111" t="s">
        <v>1109</v>
      </c>
      <c r="CJ31" s="111"/>
      <c r="CK31" s="111"/>
      <c r="CL31" s="111"/>
      <c r="CM31" s="111"/>
      <c r="CN31" s="111"/>
      <c r="CO31" s="111"/>
      <c r="CP31" s="111"/>
      <c r="CQ31" s="112">
        <v>500</v>
      </c>
      <c r="CR31" s="112"/>
      <c r="CS31" s="113"/>
      <c r="CT31" s="114"/>
      <c r="CU31" s="115"/>
      <c r="CV31" s="116"/>
    </row>
    <row r="32" spans="1:100" ht="12.75" customHeight="1" x14ac:dyDescent="0.2">
      <c r="A32" s="109" t="s">
        <v>554</v>
      </c>
      <c r="B32" s="110"/>
      <c r="C32" s="111" t="s">
        <v>984</v>
      </c>
      <c r="D32" s="111"/>
      <c r="E32" s="111"/>
      <c r="F32" s="111"/>
      <c r="G32" s="111"/>
      <c r="H32" s="111"/>
      <c r="I32" s="111"/>
      <c r="J32" s="111"/>
      <c r="K32" s="112">
        <v>535</v>
      </c>
      <c r="L32" s="112"/>
      <c r="M32" s="113"/>
      <c r="N32" s="114"/>
      <c r="O32" s="115"/>
      <c r="P32" s="116"/>
      <c r="Q32" s="199" t="s">
        <v>553</v>
      </c>
      <c r="R32" s="200"/>
      <c r="S32" s="111" t="s">
        <v>936</v>
      </c>
      <c r="T32" s="111"/>
      <c r="U32" s="111"/>
      <c r="V32" s="111"/>
      <c r="W32" s="111"/>
      <c r="X32" s="111"/>
      <c r="Y32" s="111"/>
      <c r="Z32" s="111"/>
      <c r="AA32" s="112">
        <v>360</v>
      </c>
      <c r="AB32" s="112"/>
      <c r="AC32" s="113"/>
      <c r="AD32" s="114"/>
      <c r="AE32" s="115"/>
      <c r="AF32" s="116"/>
      <c r="AG32" s="199" t="s">
        <v>552</v>
      </c>
      <c r="AH32" s="200"/>
      <c r="AI32" s="111" t="s">
        <v>1034</v>
      </c>
      <c r="AJ32" s="111"/>
      <c r="AK32" s="111"/>
      <c r="AL32" s="111"/>
      <c r="AM32" s="111"/>
      <c r="AN32" s="111"/>
      <c r="AO32" s="111"/>
      <c r="AP32" s="111"/>
      <c r="AQ32" s="112">
        <v>440</v>
      </c>
      <c r="AR32" s="112"/>
      <c r="AS32" s="113"/>
      <c r="AT32" s="114"/>
      <c r="AU32" s="115"/>
      <c r="AV32" s="116"/>
      <c r="BA32" s="109" t="s">
        <v>551</v>
      </c>
      <c r="BB32" s="110"/>
      <c r="BC32" s="111" t="s">
        <v>1066</v>
      </c>
      <c r="BD32" s="111"/>
      <c r="BE32" s="111"/>
      <c r="BF32" s="111"/>
      <c r="BG32" s="111"/>
      <c r="BH32" s="111"/>
      <c r="BI32" s="111"/>
      <c r="BJ32" s="111"/>
      <c r="BK32" s="112">
        <v>325</v>
      </c>
      <c r="BL32" s="112"/>
      <c r="BM32" s="113"/>
      <c r="BN32" s="114"/>
      <c r="BO32" s="115"/>
      <c r="BP32" s="116"/>
      <c r="BQ32" s="402" t="s">
        <v>550</v>
      </c>
      <c r="BR32" s="403"/>
      <c r="BS32" s="403"/>
      <c r="BT32" s="403"/>
      <c r="BU32" s="403"/>
      <c r="BV32" s="403"/>
      <c r="BW32" s="403"/>
      <c r="BX32" s="403"/>
      <c r="BY32" s="403"/>
      <c r="BZ32" s="404"/>
      <c r="CA32" s="256">
        <f>SUM(CA29:CC31)</f>
        <v>975</v>
      </c>
      <c r="CB32" s="208"/>
      <c r="CC32" s="209"/>
      <c r="CD32" s="207" t="str">
        <f>IF(CQ51="●","●",IF(COUNTA(CD29:CD31)=0,"",SUMIF(CD29:CD31,"●",CA29:CA31)+SUM(CD29:CD31)))</f>
        <v/>
      </c>
      <c r="CE32" s="208"/>
      <c r="CF32" s="209"/>
      <c r="CG32" s="401" t="s">
        <v>549</v>
      </c>
      <c r="CH32" s="255"/>
      <c r="CI32" s="111" t="s">
        <v>1110</v>
      </c>
      <c r="CJ32" s="111"/>
      <c r="CK32" s="111"/>
      <c r="CL32" s="111"/>
      <c r="CM32" s="111"/>
      <c r="CN32" s="111"/>
      <c r="CO32" s="111"/>
      <c r="CP32" s="111"/>
      <c r="CQ32" s="112">
        <v>300</v>
      </c>
      <c r="CR32" s="112"/>
      <c r="CS32" s="113"/>
      <c r="CT32" s="114"/>
      <c r="CU32" s="115"/>
      <c r="CV32" s="116"/>
    </row>
    <row r="33" spans="1:100" ht="12.75" customHeight="1" x14ac:dyDescent="0.2">
      <c r="A33" s="109" t="s">
        <v>548</v>
      </c>
      <c r="B33" s="110"/>
      <c r="C33" s="111" t="s">
        <v>985</v>
      </c>
      <c r="D33" s="111"/>
      <c r="E33" s="111"/>
      <c r="F33" s="111"/>
      <c r="G33" s="111"/>
      <c r="H33" s="111"/>
      <c r="I33" s="111"/>
      <c r="J33" s="111"/>
      <c r="K33" s="112">
        <v>500</v>
      </c>
      <c r="L33" s="112"/>
      <c r="M33" s="113"/>
      <c r="N33" s="114"/>
      <c r="O33" s="115"/>
      <c r="P33" s="116"/>
      <c r="Q33" s="199" t="s">
        <v>547</v>
      </c>
      <c r="R33" s="200"/>
      <c r="S33" s="111" t="s">
        <v>937</v>
      </c>
      <c r="T33" s="111"/>
      <c r="U33" s="111"/>
      <c r="V33" s="111"/>
      <c r="W33" s="111"/>
      <c r="X33" s="111"/>
      <c r="Y33" s="111"/>
      <c r="Z33" s="111"/>
      <c r="AA33" s="112">
        <v>350</v>
      </c>
      <c r="AB33" s="112"/>
      <c r="AC33" s="113"/>
      <c r="AD33" s="114"/>
      <c r="AE33" s="115"/>
      <c r="AF33" s="116"/>
      <c r="AG33" s="199" t="s">
        <v>546</v>
      </c>
      <c r="AH33" s="200"/>
      <c r="AI33" s="111" t="s">
        <v>1035</v>
      </c>
      <c r="AJ33" s="111"/>
      <c r="AK33" s="111"/>
      <c r="AL33" s="111"/>
      <c r="AM33" s="111"/>
      <c r="AN33" s="111"/>
      <c r="AO33" s="111"/>
      <c r="AP33" s="111"/>
      <c r="AQ33" s="112">
        <v>505</v>
      </c>
      <c r="AR33" s="112"/>
      <c r="AS33" s="113"/>
      <c r="AT33" s="114"/>
      <c r="AU33" s="115"/>
      <c r="AV33" s="116"/>
      <c r="BA33" s="109" t="s">
        <v>545</v>
      </c>
      <c r="BB33" s="110"/>
      <c r="BC33" s="111" t="s">
        <v>1067</v>
      </c>
      <c r="BD33" s="111"/>
      <c r="BE33" s="111"/>
      <c r="BF33" s="111"/>
      <c r="BG33" s="111"/>
      <c r="BH33" s="111"/>
      <c r="BI33" s="111"/>
      <c r="BJ33" s="111"/>
      <c r="BK33" s="112">
        <v>415</v>
      </c>
      <c r="BL33" s="112"/>
      <c r="BM33" s="113"/>
      <c r="BN33" s="114"/>
      <c r="BO33" s="115"/>
      <c r="BP33" s="116"/>
      <c r="BQ33" s="401" t="s">
        <v>544</v>
      </c>
      <c r="BR33" s="255"/>
      <c r="BS33" s="111" t="s">
        <v>1141</v>
      </c>
      <c r="BT33" s="111"/>
      <c r="BU33" s="111"/>
      <c r="BV33" s="111"/>
      <c r="BW33" s="111"/>
      <c r="BX33" s="111"/>
      <c r="BY33" s="111"/>
      <c r="BZ33" s="111"/>
      <c r="CA33" s="112">
        <v>310</v>
      </c>
      <c r="CB33" s="112"/>
      <c r="CC33" s="113"/>
      <c r="CD33" s="114"/>
      <c r="CE33" s="115"/>
      <c r="CF33" s="116"/>
      <c r="CG33" s="402" t="s">
        <v>543</v>
      </c>
      <c r="CH33" s="403"/>
      <c r="CI33" s="403"/>
      <c r="CJ33" s="403"/>
      <c r="CK33" s="403"/>
      <c r="CL33" s="403"/>
      <c r="CM33" s="403"/>
      <c r="CN33" s="403"/>
      <c r="CO33" s="403"/>
      <c r="CP33" s="404"/>
      <c r="CQ33" s="256">
        <f>SUM(CQ31:CS32)</f>
        <v>800</v>
      </c>
      <c r="CR33" s="208"/>
      <c r="CS33" s="209"/>
      <c r="CT33" s="207" t="str">
        <f>IF(CQ51="●","●",IF(COUNTA(CT31:CT32)=0,"",SUMIF(CT31:CT32,"●",CQ31:CQ32)+SUM(CT31:CT32)))</f>
        <v/>
      </c>
      <c r="CU33" s="208"/>
      <c r="CV33" s="209"/>
    </row>
    <row r="34" spans="1:100" ht="12.75" customHeight="1" x14ac:dyDescent="0.2">
      <c r="A34" s="203" t="s">
        <v>542</v>
      </c>
      <c r="B34" s="204"/>
      <c r="C34" s="204"/>
      <c r="D34" s="204"/>
      <c r="E34" s="204"/>
      <c r="F34" s="204"/>
      <c r="G34" s="204"/>
      <c r="H34" s="204"/>
      <c r="I34" s="204"/>
      <c r="J34" s="204"/>
      <c r="K34" s="205">
        <f>SUM(K31:M33)</f>
        <v>1440</v>
      </c>
      <c r="L34" s="205"/>
      <c r="M34" s="206"/>
      <c r="N34" s="207" t="str">
        <f>IF(AQ53="●","●",IF(COUNTA(N31:N33)=0,"",SUMIF(N31:N33,"●",K31:K33)+SUM(N31:N33)))</f>
        <v/>
      </c>
      <c r="O34" s="208"/>
      <c r="P34" s="209"/>
      <c r="Q34" s="203" t="s">
        <v>541</v>
      </c>
      <c r="R34" s="204"/>
      <c r="S34" s="204"/>
      <c r="T34" s="204"/>
      <c r="U34" s="204"/>
      <c r="V34" s="204"/>
      <c r="W34" s="204"/>
      <c r="X34" s="204"/>
      <c r="Y34" s="204"/>
      <c r="Z34" s="204"/>
      <c r="AA34" s="205">
        <f>SUM(AA31:AC33)</f>
        <v>1065</v>
      </c>
      <c r="AB34" s="205"/>
      <c r="AC34" s="206"/>
      <c r="AD34" s="207" t="str">
        <f>IF(AQ53="●","●",IF(COUNTA(AD31:AD33)=0,"",SUMIF(AD31:AD33,"●",AA31:AA33)+SUM(AD31:AD33)))</f>
        <v/>
      </c>
      <c r="AE34" s="208"/>
      <c r="AF34" s="209"/>
      <c r="AG34" s="199" t="s">
        <v>540</v>
      </c>
      <c r="AH34" s="200"/>
      <c r="AI34" s="111" t="s">
        <v>1036</v>
      </c>
      <c r="AJ34" s="111"/>
      <c r="AK34" s="111"/>
      <c r="AL34" s="111"/>
      <c r="AM34" s="111"/>
      <c r="AN34" s="111"/>
      <c r="AO34" s="111"/>
      <c r="AP34" s="111"/>
      <c r="AQ34" s="112">
        <v>555</v>
      </c>
      <c r="AR34" s="112"/>
      <c r="AS34" s="113"/>
      <c r="AT34" s="114"/>
      <c r="AU34" s="115"/>
      <c r="AV34" s="116"/>
      <c r="BA34" s="109" t="s">
        <v>539</v>
      </c>
      <c r="BB34" s="110"/>
      <c r="BC34" s="111" t="s">
        <v>1068</v>
      </c>
      <c r="BD34" s="111"/>
      <c r="BE34" s="111"/>
      <c r="BF34" s="111"/>
      <c r="BG34" s="111"/>
      <c r="BH34" s="111"/>
      <c r="BI34" s="111"/>
      <c r="BJ34" s="111"/>
      <c r="BK34" s="112">
        <v>540</v>
      </c>
      <c r="BL34" s="112"/>
      <c r="BM34" s="113"/>
      <c r="BN34" s="114"/>
      <c r="BO34" s="115"/>
      <c r="BP34" s="116"/>
      <c r="BQ34" s="401" t="s">
        <v>538</v>
      </c>
      <c r="BR34" s="255"/>
      <c r="BS34" s="111" t="s">
        <v>1142</v>
      </c>
      <c r="BT34" s="111"/>
      <c r="BU34" s="111"/>
      <c r="BV34" s="111"/>
      <c r="BW34" s="111"/>
      <c r="BX34" s="111"/>
      <c r="BY34" s="111"/>
      <c r="BZ34" s="111"/>
      <c r="CA34" s="112">
        <v>470</v>
      </c>
      <c r="CB34" s="112"/>
      <c r="CC34" s="113"/>
      <c r="CD34" s="114"/>
      <c r="CE34" s="115"/>
      <c r="CF34" s="116"/>
      <c r="CG34" s="401" t="s">
        <v>537</v>
      </c>
      <c r="CH34" s="255"/>
      <c r="CI34" s="111" t="s">
        <v>1111</v>
      </c>
      <c r="CJ34" s="111"/>
      <c r="CK34" s="111"/>
      <c r="CL34" s="111"/>
      <c r="CM34" s="111"/>
      <c r="CN34" s="111"/>
      <c r="CO34" s="111"/>
      <c r="CP34" s="111"/>
      <c r="CQ34" s="112">
        <v>580</v>
      </c>
      <c r="CR34" s="112"/>
      <c r="CS34" s="113"/>
      <c r="CT34" s="114"/>
      <c r="CU34" s="115"/>
      <c r="CV34" s="116"/>
    </row>
    <row r="35" spans="1:100" ht="12.75" customHeight="1" x14ac:dyDescent="0.2">
      <c r="A35" s="109" t="s">
        <v>536</v>
      </c>
      <c r="B35" s="110"/>
      <c r="C35" s="111" t="s">
        <v>986</v>
      </c>
      <c r="D35" s="111"/>
      <c r="E35" s="111"/>
      <c r="F35" s="111"/>
      <c r="G35" s="111"/>
      <c r="H35" s="111"/>
      <c r="I35" s="111"/>
      <c r="J35" s="111"/>
      <c r="K35" s="112">
        <v>480</v>
      </c>
      <c r="L35" s="112"/>
      <c r="M35" s="113"/>
      <c r="N35" s="114"/>
      <c r="O35" s="115"/>
      <c r="P35" s="116"/>
      <c r="Q35" s="199" t="s">
        <v>535</v>
      </c>
      <c r="R35" s="200"/>
      <c r="S35" s="111" t="s">
        <v>938</v>
      </c>
      <c r="T35" s="111"/>
      <c r="U35" s="111"/>
      <c r="V35" s="111"/>
      <c r="W35" s="111"/>
      <c r="X35" s="111"/>
      <c r="Y35" s="111"/>
      <c r="Z35" s="111"/>
      <c r="AA35" s="112">
        <v>415</v>
      </c>
      <c r="AB35" s="112"/>
      <c r="AC35" s="113"/>
      <c r="AD35" s="114"/>
      <c r="AE35" s="115"/>
      <c r="AF35" s="116"/>
      <c r="AG35" s="203" t="s">
        <v>534</v>
      </c>
      <c r="AH35" s="204"/>
      <c r="AI35" s="204"/>
      <c r="AJ35" s="204"/>
      <c r="AK35" s="204"/>
      <c r="AL35" s="204"/>
      <c r="AM35" s="204"/>
      <c r="AN35" s="204"/>
      <c r="AO35" s="204"/>
      <c r="AP35" s="204"/>
      <c r="AQ35" s="205">
        <f>SUM(AQ27:AS34)</f>
        <v>3665</v>
      </c>
      <c r="AR35" s="205"/>
      <c r="AS35" s="206"/>
      <c r="AT35" s="207" t="str">
        <f>IF(AQ53="●","●",IF(COUNTA(AT27:AT34)=0,"",SUMIF(AT27:AT34,"●",AQ27:AQ34)+SUM(AT27:AT34)))</f>
        <v/>
      </c>
      <c r="AU35" s="208"/>
      <c r="AV35" s="209"/>
      <c r="BA35" s="109" t="s">
        <v>533</v>
      </c>
      <c r="BB35" s="110"/>
      <c r="BC35" s="111" t="s">
        <v>1069</v>
      </c>
      <c r="BD35" s="111"/>
      <c r="BE35" s="111"/>
      <c r="BF35" s="111"/>
      <c r="BG35" s="111"/>
      <c r="BH35" s="111"/>
      <c r="BI35" s="111"/>
      <c r="BJ35" s="111"/>
      <c r="BK35" s="112">
        <v>530</v>
      </c>
      <c r="BL35" s="112"/>
      <c r="BM35" s="113"/>
      <c r="BN35" s="114"/>
      <c r="BO35" s="115"/>
      <c r="BP35" s="116"/>
      <c r="BQ35" s="401" t="s">
        <v>532</v>
      </c>
      <c r="BR35" s="255"/>
      <c r="BS35" s="111" t="s">
        <v>1143</v>
      </c>
      <c r="BT35" s="111"/>
      <c r="BU35" s="111"/>
      <c r="BV35" s="111"/>
      <c r="BW35" s="111"/>
      <c r="BX35" s="111"/>
      <c r="BY35" s="111"/>
      <c r="BZ35" s="111"/>
      <c r="CA35" s="112">
        <v>425</v>
      </c>
      <c r="CB35" s="112"/>
      <c r="CC35" s="113"/>
      <c r="CD35" s="114"/>
      <c r="CE35" s="115"/>
      <c r="CF35" s="116"/>
      <c r="CG35" s="401" t="s">
        <v>531</v>
      </c>
      <c r="CH35" s="255"/>
      <c r="CI35" s="111" t="s">
        <v>1112</v>
      </c>
      <c r="CJ35" s="111"/>
      <c r="CK35" s="111"/>
      <c r="CL35" s="111"/>
      <c r="CM35" s="111"/>
      <c r="CN35" s="111"/>
      <c r="CO35" s="111"/>
      <c r="CP35" s="111"/>
      <c r="CQ35" s="112">
        <v>700</v>
      </c>
      <c r="CR35" s="112"/>
      <c r="CS35" s="113"/>
      <c r="CT35" s="114"/>
      <c r="CU35" s="115"/>
      <c r="CV35" s="116"/>
    </row>
    <row r="36" spans="1:100" ht="12.75" customHeight="1" x14ac:dyDescent="0.2">
      <c r="A36" s="109" t="s">
        <v>530</v>
      </c>
      <c r="B36" s="110"/>
      <c r="C36" s="111" t="s">
        <v>987</v>
      </c>
      <c r="D36" s="111"/>
      <c r="E36" s="111"/>
      <c r="F36" s="111"/>
      <c r="G36" s="111"/>
      <c r="H36" s="111"/>
      <c r="I36" s="111"/>
      <c r="J36" s="111"/>
      <c r="K36" s="112">
        <v>430</v>
      </c>
      <c r="L36" s="112"/>
      <c r="M36" s="113"/>
      <c r="N36" s="114"/>
      <c r="O36" s="115"/>
      <c r="P36" s="116"/>
      <c r="Q36" s="199" t="s">
        <v>529</v>
      </c>
      <c r="R36" s="200"/>
      <c r="S36" s="111" t="s">
        <v>939</v>
      </c>
      <c r="T36" s="111"/>
      <c r="U36" s="111"/>
      <c r="V36" s="111"/>
      <c r="W36" s="111"/>
      <c r="X36" s="111"/>
      <c r="Y36" s="111"/>
      <c r="Z36" s="111"/>
      <c r="AA36" s="112">
        <v>300</v>
      </c>
      <c r="AB36" s="112"/>
      <c r="AC36" s="113"/>
      <c r="AD36" s="114"/>
      <c r="AE36" s="115"/>
      <c r="AF36" s="116"/>
      <c r="AG36" s="199" t="s">
        <v>528</v>
      </c>
      <c r="AH36" s="200"/>
      <c r="AI36" s="111" t="s">
        <v>1037</v>
      </c>
      <c r="AJ36" s="111"/>
      <c r="AK36" s="111"/>
      <c r="AL36" s="111"/>
      <c r="AM36" s="111"/>
      <c r="AN36" s="111"/>
      <c r="AO36" s="111"/>
      <c r="AP36" s="111"/>
      <c r="AQ36" s="112">
        <v>620</v>
      </c>
      <c r="AR36" s="405"/>
      <c r="AS36" s="113"/>
      <c r="AT36" s="114"/>
      <c r="AU36" s="115"/>
      <c r="AV36" s="116"/>
      <c r="BA36" s="109" t="s">
        <v>527</v>
      </c>
      <c r="BB36" s="110"/>
      <c r="BC36" s="111" t="s">
        <v>1070</v>
      </c>
      <c r="BD36" s="111"/>
      <c r="BE36" s="111"/>
      <c r="BF36" s="111"/>
      <c r="BG36" s="111"/>
      <c r="BH36" s="111"/>
      <c r="BI36" s="111"/>
      <c r="BJ36" s="111"/>
      <c r="BK36" s="112">
        <v>465</v>
      </c>
      <c r="BL36" s="112"/>
      <c r="BM36" s="113"/>
      <c r="BN36" s="114"/>
      <c r="BO36" s="115"/>
      <c r="BP36" s="116"/>
      <c r="BQ36" s="401" t="s">
        <v>526</v>
      </c>
      <c r="BR36" s="255"/>
      <c r="BS36" s="111" t="s">
        <v>1144</v>
      </c>
      <c r="BT36" s="111"/>
      <c r="BU36" s="111"/>
      <c r="BV36" s="111"/>
      <c r="BW36" s="111"/>
      <c r="BX36" s="111"/>
      <c r="BY36" s="111"/>
      <c r="BZ36" s="111"/>
      <c r="CA36" s="112">
        <v>300</v>
      </c>
      <c r="CB36" s="112"/>
      <c r="CC36" s="113"/>
      <c r="CD36" s="114"/>
      <c r="CE36" s="115"/>
      <c r="CF36" s="116"/>
      <c r="CG36" s="401" t="s">
        <v>525</v>
      </c>
      <c r="CH36" s="255"/>
      <c r="CI36" s="111" t="s">
        <v>1113</v>
      </c>
      <c r="CJ36" s="111"/>
      <c r="CK36" s="111"/>
      <c r="CL36" s="111"/>
      <c r="CM36" s="111"/>
      <c r="CN36" s="111"/>
      <c r="CO36" s="111"/>
      <c r="CP36" s="111"/>
      <c r="CQ36" s="112">
        <v>500</v>
      </c>
      <c r="CR36" s="112"/>
      <c r="CS36" s="113"/>
      <c r="CT36" s="114"/>
      <c r="CU36" s="115"/>
      <c r="CV36" s="116"/>
    </row>
    <row r="37" spans="1:100" ht="12.75" customHeight="1" x14ac:dyDescent="0.2">
      <c r="A37" s="109" t="s">
        <v>524</v>
      </c>
      <c r="B37" s="110"/>
      <c r="C37" s="111" t="s">
        <v>988</v>
      </c>
      <c r="D37" s="111"/>
      <c r="E37" s="111"/>
      <c r="F37" s="111"/>
      <c r="G37" s="111"/>
      <c r="H37" s="111"/>
      <c r="I37" s="111"/>
      <c r="J37" s="111"/>
      <c r="K37" s="112">
        <v>430</v>
      </c>
      <c r="L37" s="112"/>
      <c r="M37" s="113"/>
      <c r="N37" s="114"/>
      <c r="O37" s="115"/>
      <c r="P37" s="116"/>
      <c r="Q37" s="199" t="s">
        <v>523</v>
      </c>
      <c r="R37" s="200"/>
      <c r="S37" s="111" t="s">
        <v>940</v>
      </c>
      <c r="T37" s="111"/>
      <c r="U37" s="111"/>
      <c r="V37" s="111"/>
      <c r="W37" s="111"/>
      <c r="X37" s="111"/>
      <c r="Y37" s="111"/>
      <c r="Z37" s="111"/>
      <c r="AA37" s="112">
        <v>350</v>
      </c>
      <c r="AB37" s="112"/>
      <c r="AC37" s="113"/>
      <c r="AD37" s="114"/>
      <c r="AE37" s="115"/>
      <c r="AF37" s="116"/>
      <c r="AG37" s="199" t="s">
        <v>522</v>
      </c>
      <c r="AH37" s="200"/>
      <c r="AI37" s="111" t="s">
        <v>1038</v>
      </c>
      <c r="AJ37" s="111"/>
      <c r="AK37" s="111"/>
      <c r="AL37" s="111"/>
      <c r="AM37" s="111"/>
      <c r="AN37" s="111"/>
      <c r="AO37" s="111"/>
      <c r="AP37" s="111"/>
      <c r="AQ37" s="112">
        <v>570</v>
      </c>
      <c r="AR37" s="405"/>
      <c r="AS37" s="113"/>
      <c r="AT37" s="114"/>
      <c r="AU37" s="115"/>
      <c r="AV37" s="116"/>
      <c r="BA37" s="109" t="s">
        <v>521</v>
      </c>
      <c r="BB37" s="110"/>
      <c r="BC37" s="111" t="s">
        <v>1071</v>
      </c>
      <c r="BD37" s="111"/>
      <c r="BE37" s="111"/>
      <c r="BF37" s="111"/>
      <c r="BG37" s="111"/>
      <c r="BH37" s="111"/>
      <c r="BI37" s="111"/>
      <c r="BJ37" s="111"/>
      <c r="BK37" s="112">
        <v>560</v>
      </c>
      <c r="BL37" s="112"/>
      <c r="BM37" s="113"/>
      <c r="BN37" s="114"/>
      <c r="BO37" s="115"/>
      <c r="BP37" s="116"/>
      <c r="BQ37" s="401" t="s">
        <v>520</v>
      </c>
      <c r="BR37" s="255"/>
      <c r="BS37" s="111" t="s">
        <v>1145</v>
      </c>
      <c r="BT37" s="111"/>
      <c r="BU37" s="111"/>
      <c r="BV37" s="111"/>
      <c r="BW37" s="111"/>
      <c r="BX37" s="111"/>
      <c r="BY37" s="111"/>
      <c r="BZ37" s="111"/>
      <c r="CA37" s="112">
        <v>485</v>
      </c>
      <c r="CB37" s="112"/>
      <c r="CC37" s="113"/>
      <c r="CD37" s="114"/>
      <c r="CE37" s="115"/>
      <c r="CF37" s="116"/>
      <c r="CG37" s="401" t="s">
        <v>519</v>
      </c>
      <c r="CH37" s="255"/>
      <c r="CI37" s="111" t="s">
        <v>1114</v>
      </c>
      <c r="CJ37" s="111"/>
      <c r="CK37" s="111"/>
      <c r="CL37" s="111"/>
      <c r="CM37" s="111"/>
      <c r="CN37" s="111"/>
      <c r="CO37" s="111"/>
      <c r="CP37" s="111"/>
      <c r="CQ37" s="112">
        <v>400</v>
      </c>
      <c r="CR37" s="112"/>
      <c r="CS37" s="113"/>
      <c r="CT37" s="114"/>
      <c r="CU37" s="115"/>
      <c r="CV37" s="116"/>
    </row>
    <row r="38" spans="1:100" ht="12.75" customHeight="1" x14ac:dyDescent="0.2">
      <c r="A38" s="109" t="s">
        <v>518</v>
      </c>
      <c r="B38" s="110"/>
      <c r="C38" s="111" t="s">
        <v>989</v>
      </c>
      <c r="D38" s="111"/>
      <c r="E38" s="111"/>
      <c r="F38" s="111"/>
      <c r="G38" s="111"/>
      <c r="H38" s="111"/>
      <c r="I38" s="111"/>
      <c r="J38" s="111"/>
      <c r="K38" s="112">
        <v>350</v>
      </c>
      <c r="L38" s="112"/>
      <c r="M38" s="113"/>
      <c r="N38" s="114"/>
      <c r="O38" s="115"/>
      <c r="P38" s="116"/>
      <c r="Q38" s="199" t="s">
        <v>517</v>
      </c>
      <c r="R38" s="200"/>
      <c r="S38" s="111" t="s">
        <v>941</v>
      </c>
      <c r="T38" s="111"/>
      <c r="U38" s="111"/>
      <c r="V38" s="111"/>
      <c r="W38" s="111"/>
      <c r="X38" s="111"/>
      <c r="Y38" s="111"/>
      <c r="Z38" s="111"/>
      <c r="AA38" s="112">
        <v>530</v>
      </c>
      <c r="AB38" s="112"/>
      <c r="AC38" s="113"/>
      <c r="AD38" s="114"/>
      <c r="AE38" s="115"/>
      <c r="AF38" s="116"/>
      <c r="AG38" s="199" t="s">
        <v>516</v>
      </c>
      <c r="AH38" s="200"/>
      <c r="AI38" s="111" t="s">
        <v>1039</v>
      </c>
      <c r="AJ38" s="111"/>
      <c r="AK38" s="111"/>
      <c r="AL38" s="111"/>
      <c r="AM38" s="111"/>
      <c r="AN38" s="111"/>
      <c r="AO38" s="111"/>
      <c r="AP38" s="111"/>
      <c r="AQ38" s="112">
        <v>420</v>
      </c>
      <c r="AR38" s="405"/>
      <c r="AS38" s="113"/>
      <c r="AT38" s="114"/>
      <c r="AU38" s="115"/>
      <c r="AV38" s="116"/>
      <c r="BA38" s="109" t="s">
        <v>515</v>
      </c>
      <c r="BB38" s="110"/>
      <c r="BC38" s="111" t="s">
        <v>1072</v>
      </c>
      <c r="BD38" s="111"/>
      <c r="BE38" s="111"/>
      <c r="BF38" s="111"/>
      <c r="BG38" s="111"/>
      <c r="BH38" s="111"/>
      <c r="BI38" s="111"/>
      <c r="BJ38" s="111"/>
      <c r="BK38" s="112">
        <v>345</v>
      </c>
      <c r="BL38" s="112"/>
      <c r="BM38" s="113"/>
      <c r="BN38" s="114"/>
      <c r="BO38" s="115"/>
      <c r="BP38" s="116"/>
      <c r="BQ38" s="402" t="s">
        <v>514</v>
      </c>
      <c r="BR38" s="403"/>
      <c r="BS38" s="403"/>
      <c r="BT38" s="403"/>
      <c r="BU38" s="403"/>
      <c r="BV38" s="403"/>
      <c r="BW38" s="403"/>
      <c r="BX38" s="403"/>
      <c r="BY38" s="403"/>
      <c r="BZ38" s="404"/>
      <c r="CA38" s="256">
        <f>SUM(CA33:CC37)</f>
        <v>1990</v>
      </c>
      <c r="CB38" s="208"/>
      <c r="CC38" s="209"/>
      <c r="CD38" s="207" t="str">
        <f>IF(CQ51="●","●",IF(COUNTA(CD33:CD37)=0,"",SUMIF(CD33:CD37,"●",CA33:CA37)+SUM(CD33:CD37)))</f>
        <v/>
      </c>
      <c r="CE38" s="208"/>
      <c r="CF38" s="209"/>
      <c r="CG38" s="401" t="s">
        <v>513</v>
      </c>
      <c r="CH38" s="255"/>
      <c r="CI38" s="111" t="s">
        <v>1115</v>
      </c>
      <c r="CJ38" s="111"/>
      <c r="CK38" s="111"/>
      <c r="CL38" s="111"/>
      <c r="CM38" s="111"/>
      <c r="CN38" s="111"/>
      <c r="CO38" s="111"/>
      <c r="CP38" s="111"/>
      <c r="CQ38" s="112">
        <v>440</v>
      </c>
      <c r="CR38" s="112"/>
      <c r="CS38" s="113"/>
      <c r="CT38" s="114"/>
      <c r="CU38" s="115"/>
      <c r="CV38" s="116"/>
    </row>
    <row r="39" spans="1:100" ht="12.75" customHeight="1" x14ac:dyDescent="0.2">
      <c r="A39" s="109" t="s">
        <v>512</v>
      </c>
      <c r="B39" s="110"/>
      <c r="C39" s="111" t="s">
        <v>990</v>
      </c>
      <c r="D39" s="111"/>
      <c r="E39" s="111"/>
      <c r="F39" s="111"/>
      <c r="G39" s="111"/>
      <c r="H39" s="111"/>
      <c r="I39" s="111"/>
      <c r="J39" s="111"/>
      <c r="K39" s="112">
        <v>490</v>
      </c>
      <c r="L39" s="112"/>
      <c r="M39" s="113"/>
      <c r="N39" s="114"/>
      <c r="O39" s="115"/>
      <c r="P39" s="116"/>
      <c r="Q39" s="199" t="s">
        <v>511</v>
      </c>
      <c r="R39" s="200"/>
      <c r="S39" s="111" t="s">
        <v>942</v>
      </c>
      <c r="T39" s="111"/>
      <c r="U39" s="111"/>
      <c r="V39" s="111"/>
      <c r="W39" s="111"/>
      <c r="X39" s="111"/>
      <c r="Y39" s="111"/>
      <c r="Z39" s="111"/>
      <c r="AA39" s="112">
        <v>280</v>
      </c>
      <c r="AB39" s="112"/>
      <c r="AC39" s="113"/>
      <c r="AD39" s="114"/>
      <c r="AE39" s="115"/>
      <c r="AF39" s="116"/>
      <c r="AG39" s="199" t="s">
        <v>510</v>
      </c>
      <c r="AH39" s="200"/>
      <c r="AI39" s="111" t="s">
        <v>1040</v>
      </c>
      <c r="AJ39" s="111"/>
      <c r="AK39" s="111"/>
      <c r="AL39" s="111"/>
      <c r="AM39" s="111"/>
      <c r="AN39" s="111"/>
      <c r="AO39" s="111"/>
      <c r="AP39" s="111"/>
      <c r="AQ39" s="112">
        <v>590</v>
      </c>
      <c r="AR39" s="405"/>
      <c r="AS39" s="113"/>
      <c r="AT39" s="114"/>
      <c r="AU39" s="115"/>
      <c r="AV39" s="116"/>
      <c r="BA39" s="203" t="s">
        <v>509</v>
      </c>
      <c r="BB39" s="204"/>
      <c r="BC39" s="204"/>
      <c r="BD39" s="204"/>
      <c r="BE39" s="204"/>
      <c r="BF39" s="204"/>
      <c r="BG39" s="204"/>
      <c r="BH39" s="204"/>
      <c r="BI39" s="204"/>
      <c r="BJ39" s="204"/>
      <c r="BK39" s="256">
        <f>SUM(BK31:BM38)</f>
        <v>3570</v>
      </c>
      <c r="BL39" s="208"/>
      <c r="BM39" s="209"/>
      <c r="BN39" s="207" t="str">
        <f>IF(CQ51="●","●",IF(COUNTA(BN31:BN38)=0,"",SUMIF(BN31:BN38,"●",BK31:BK38)+SUM(BN31:BN38)))</f>
        <v/>
      </c>
      <c r="BO39" s="208"/>
      <c r="BP39" s="209"/>
      <c r="BQ39" s="401" t="s">
        <v>508</v>
      </c>
      <c r="BR39" s="255"/>
      <c r="BS39" s="111" t="s">
        <v>1146</v>
      </c>
      <c r="BT39" s="111"/>
      <c r="BU39" s="111"/>
      <c r="BV39" s="111"/>
      <c r="BW39" s="111"/>
      <c r="BX39" s="111"/>
      <c r="BY39" s="111"/>
      <c r="BZ39" s="111"/>
      <c r="CA39" s="112">
        <v>510</v>
      </c>
      <c r="CB39" s="112"/>
      <c r="CC39" s="113"/>
      <c r="CD39" s="114"/>
      <c r="CE39" s="115"/>
      <c r="CF39" s="116"/>
      <c r="CG39" s="401" t="s">
        <v>507</v>
      </c>
      <c r="CH39" s="255"/>
      <c r="CI39" s="111" t="s">
        <v>1116</v>
      </c>
      <c r="CJ39" s="111"/>
      <c r="CK39" s="111"/>
      <c r="CL39" s="111"/>
      <c r="CM39" s="111"/>
      <c r="CN39" s="111"/>
      <c r="CO39" s="111"/>
      <c r="CP39" s="111"/>
      <c r="CQ39" s="112">
        <v>470</v>
      </c>
      <c r="CR39" s="112"/>
      <c r="CS39" s="113"/>
      <c r="CT39" s="114"/>
      <c r="CU39" s="115"/>
      <c r="CV39" s="116"/>
    </row>
    <row r="40" spans="1:100" ht="12.75" customHeight="1" x14ac:dyDescent="0.2">
      <c r="A40" s="109" t="s">
        <v>506</v>
      </c>
      <c r="B40" s="110"/>
      <c r="C40" s="111" t="s">
        <v>991</v>
      </c>
      <c r="D40" s="111"/>
      <c r="E40" s="111"/>
      <c r="F40" s="111"/>
      <c r="G40" s="111"/>
      <c r="H40" s="111"/>
      <c r="I40" s="111"/>
      <c r="J40" s="111"/>
      <c r="K40" s="112">
        <v>440</v>
      </c>
      <c r="L40" s="112"/>
      <c r="M40" s="113"/>
      <c r="N40" s="114"/>
      <c r="O40" s="115"/>
      <c r="P40" s="116"/>
      <c r="Q40" s="199" t="s">
        <v>505</v>
      </c>
      <c r="R40" s="200"/>
      <c r="S40" s="111" t="s">
        <v>943</v>
      </c>
      <c r="T40" s="111"/>
      <c r="U40" s="111"/>
      <c r="V40" s="111"/>
      <c r="W40" s="111"/>
      <c r="X40" s="111"/>
      <c r="Y40" s="111"/>
      <c r="Z40" s="111"/>
      <c r="AA40" s="112">
        <v>370</v>
      </c>
      <c r="AB40" s="112"/>
      <c r="AC40" s="113"/>
      <c r="AD40" s="114"/>
      <c r="AE40" s="115"/>
      <c r="AF40" s="116"/>
      <c r="AG40" s="199" t="s">
        <v>504</v>
      </c>
      <c r="AH40" s="200"/>
      <c r="AI40" s="111" t="s">
        <v>1041</v>
      </c>
      <c r="AJ40" s="111"/>
      <c r="AK40" s="111"/>
      <c r="AL40" s="111"/>
      <c r="AM40" s="111"/>
      <c r="AN40" s="111"/>
      <c r="AO40" s="111"/>
      <c r="AP40" s="111"/>
      <c r="AQ40" s="112">
        <v>550</v>
      </c>
      <c r="AR40" s="405"/>
      <c r="AS40" s="113"/>
      <c r="AT40" s="114"/>
      <c r="AU40" s="115"/>
      <c r="AV40" s="116"/>
      <c r="BA40" s="109" t="s">
        <v>503</v>
      </c>
      <c r="BB40" s="110"/>
      <c r="BC40" s="111" t="s">
        <v>1073</v>
      </c>
      <c r="BD40" s="111"/>
      <c r="BE40" s="111"/>
      <c r="BF40" s="111"/>
      <c r="BG40" s="111"/>
      <c r="BH40" s="111"/>
      <c r="BI40" s="111"/>
      <c r="BJ40" s="111"/>
      <c r="BK40" s="112">
        <v>470</v>
      </c>
      <c r="BL40" s="112"/>
      <c r="BM40" s="113"/>
      <c r="BN40" s="114"/>
      <c r="BO40" s="115"/>
      <c r="BP40" s="116"/>
      <c r="BQ40" s="401" t="s">
        <v>502</v>
      </c>
      <c r="BR40" s="255"/>
      <c r="BS40" s="111" t="s">
        <v>1147</v>
      </c>
      <c r="BT40" s="111"/>
      <c r="BU40" s="111"/>
      <c r="BV40" s="111"/>
      <c r="BW40" s="111"/>
      <c r="BX40" s="111"/>
      <c r="BY40" s="111"/>
      <c r="BZ40" s="111"/>
      <c r="CA40" s="112">
        <v>400</v>
      </c>
      <c r="CB40" s="112"/>
      <c r="CC40" s="113"/>
      <c r="CD40" s="114"/>
      <c r="CE40" s="115"/>
      <c r="CF40" s="116"/>
      <c r="CG40" s="401" t="s">
        <v>501</v>
      </c>
      <c r="CH40" s="255"/>
      <c r="CI40" s="111" t="s">
        <v>1117</v>
      </c>
      <c r="CJ40" s="111"/>
      <c r="CK40" s="111"/>
      <c r="CL40" s="111"/>
      <c r="CM40" s="111"/>
      <c r="CN40" s="111"/>
      <c r="CO40" s="111"/>
      <c r="CP40" s="111"/>
      <c r="CQ40" s="112">
        <v>420</v>
      </c>
      <c r="CR40" s="112"/>
      <c r="CS40" s="113"/>
      <c r="CT40" s="114"/>
      <c r="CU40" s="115"/>
      <c r="CV40" s="116"/>
    </row>
    <row r="41" spans="1:100" ht="12.75" customHeight="1" x14ac:dyDescent="0.2">
      <c r="A41" s="109" t="s">
        <v>500</v>
      </c>
      <c r="B41" s="110"/>
      <c r="C41" s="111" t="s">
        <v>992</v>
      </c>
      <c r="D41" s="111"/>
      <c r="E41" s="111"/>
      <c r="F41" s="111"/>
      <c r="G41" s="111"/>
      <c r="H41" s="111"/>
      <c r="I41" s="111"/>
      <c r="J41" s="111"/>
      <c r="K41" s="112">
        <v>535</v>
      </c>
      <c r="L41" s="112"/>
      <c r="M41" s="113"/>
      <c r="N41" s="114"/>
      <c r="O41" s="115"/>
      <c r="P41" s="116"/>
      <c r="Q41" s="199" t="s">
        <v>499</v>
      </c>
      <c r="R41" s="200"/>
      <c r="S41" s="111" t="s">
        <v>944</v>
      </c>
      <c r="T41" s="111"/>
      <c r="U41" s="111"/>
      <c r="V41" s="111"/>
      <c r="W41" s="111"/>
      <c r="X41" s="111"/>
      <c r="Y41" s="111"/>
      <c r="Z41" s="111"/>
      <c r="AA41" s="112">
        <v>310</v>
      </c>
      <c r="AB41" s="112"/>
      <c r="AC41" s="113"/>
      <c r="AD41" s="114"/>
      <c r="AE41" s="115"/>
      <c r="AF41" s="116"/>
      <c r="AG41" s="203" t="s">
        <v>498</v>
      </c>
      <c r="AH41" s="204"/>
      <c r="AI41" s="204"/>
      <c r="AJ41" s="204"/>
      <c r="AK41" s="204"/>
      <c r="AL41" s="204"/>
      <c r="AM41" s="204"/>
      <c r="AN41" s="204"/>
      <c r="AO41" s="204"/>
      <c r="AP41" s="204"/>
      <c r="AQ41" s="205">
        <f>SUM(AQ36:AS40)</f>
        <v>2750</v>
      </c>
      <c r="AR41" s="256"/>
      <c r="AS41" s="206"/>
      <c r="AT41" s="207" t="str">
        <f>IF(AQ53="●","●",IF(COUNTA(AT36:AT40)=0,"",SUMIF(AT36:AT40,"●",AQ36:AQ40)+SUM(AT36:AT40)))</f>
        <v/>
      </c>
      <c r="AU41" s="208"/>
      <c r="AV41" s="209"/>
      <c r="BA41" s="109" t="s">
        <v>497</v>
      </c>
      <c r="BB41" s="110"/>
      <c r="BC41" s="111" t="s">
        <v>1074</v>
      </c>
      <c r="BD41" s="111"/>
      <c r="BE41" s="111"/>
      <c r="BF41" s="111"/>
      <c r="BG41" s="111"/>
      <c r="BH41" s="111"/>
      <c r="BI41" s="111"/>
      <c r="BJ41" s="111"/>
      <c r="BK41" s="112">
        <v>330</v>
      </c>
      <c r="BL41" s="112"/>
      <c r="BM41" s="113"/>
      <c r="BN41" s="114"/>
      <c r="BO41" s="115"/>
      <c r="BP41" s="116"/>
      <c r="BQ41" s="401" t="s">
        <v>496</v>
      </c>
      <c r="BR41" s="255"/>
      <c r="BS41" s="111" t="s">
        <v>1148</v>
      </c>
      <c r="BT41" s="111"/>
      <c r="BU41" s="111"/>
      <c r="BV41" s="111"/>
      <c r="BW41" s="111"/>
      <c r="BX41" s="111"/>
      <c r="BY41" s="111"/>
      <c r="BZ41" s="111"/>
      <c r="CA41" s="112">
        <v>385</v>
      </c>
      <c r="CB41" s="112"/>
      <c r="CC41" s="113"/>
      <c r="CD41" s="114"/>
      <c r="CE41" s="115"/>
      <c r="CF41" s="116"/>
      <c r="CG41" s="199" t="s">
        <v>495</v>
      </c>
      <c r="CH41" s="200"/>
      <c r="CI41" s="111" t="s">
        <v>1118</v>
      </c>
      <c r="CJ41" s="111"/>
      <c r="CK41" s="111"/>
      <c r="CL41" s="111"/>
      <c r="CM41" s="111"/>
      <c r="CN41" s="111"/>
      <c r="CO41" s="111"/>
      <c r="CP41" s="111"/>
      <c r="CQ41" s="112">
        <v>890</v>
      </c>
      <c r="CR41" s="112"/>
      <c r="CS41" s="113"/>
      <c r="CT41" s="114"/>
      <c r="CU41" s="115"/>
      <c r="CV41" s="116"/>
    </row>
    <row r="42" spans="1:100" ht="12.75" customHeight="1" x14ac:dyDescent="0.2">
      <c r="A42" s="109" t="s">
        <v>494</v>
      </c>
      <c r="B42" s="110"/>
      <c r="C42" s="111" t="s">
        <v>993</v>
      </c>
      <c r="D42" s="111"/>
      <c r="E42" s="111"/>
      <c r="F42" s="111"/>
      <c r="G42" s="111"/>
      <c r="H42" s="111"/>
      <c r="I42" s="111"/>
      <c r="J42" s="111"/>
      <c r="K42" s="112">
        <v>545</v>
      </c>
      <c r="L42" s="112"/>
      <c r="M42" s="113"/>
      <c r="N42" s="114"/>
      <c r="O42" s="115"/>
      <c r="P42" s="116"/>
      <c r="Q42" s="199" t="s">
        <v>493</v>
      </c>
      <c r="R42" s="200"/>
      <c r="S42" s="111" t="s">
        <v>945</v>
      </c>
      <c r="T42" s="111"/>
      <c r="U42" s="111"/>
      <c r="V42" s="111"/>
      <c r="W42" s="111"/>
      <c r="X42" s="111"/>
      <c r="Y42" s="111"/>
      <c r="Z42" s="111"/>
      <c r="AA42" s="112">
        <v>575</v>
      </c>
      <c r="AB42" s="112"/>
      <c r="AC42" s="113"/>
      <c r="AD42" s="114"/>
      <c r="AE42" s="115"/>
      <c r="AF42" s="116"/>
      <c r="AG42" s="199" t="s">
        <v>492</v>
      </c>
      <c r="AH42" s="200"/>
      <c r="AI42" s="111" t="s">
        <v>1042</v>
      </c>
      <c r="AJ42" s="111"/>
      <c r="AK42" s="111"/>
      <c r="AL42" s="111"/>
      <c r="AM42" s="111"/>
      <c r="AN42" s="111"/>
      <c r="AO42" s="111"/>
      <c r="AP42" s="111"/>
      <c r="AQ42" s="112">
        <v>400</v>
      </c>
      <c r="AR42" s="405"/>
      <c r="AS42" s="113"/>
      <c r="AT42" s="114"/>
      <c r="AU42" s="115"/>
      <c r="AV42" s="116"/>
      <c r="BA42" s="109" t="s">
        <v>491</v>
      </c>
      <c r="BB42" s="110"/>
      <c r="BC42" s="111" t="s">
        <v>1075</v>
      </c>
      <c r="BD42" s="111"/>
      <c r="BE42" s="111"/>
      <c r="BF42" s="111"/>
      <c r="BG42" s="111"/>
      <c r="BH42" s="111"/>
      <c r="BI42" s="111"/>
      <c r="BJ42" s="111"/>
      <c r="BK42" s="112">
        <v>310</v>
      </c>
      <c r="BL42" s="112"/>
      <c r="BM42" s="113"/>
      <c r="BN42" s="114"/>
      <c r="BO42" s="115"/>
      <c r="BP42" s="116"/>
      <c r="BQ42" s="401" t="s">
        <v>490</v>
      </c>
      <c r="BR42" s="255"/>
      <c r="BS42" s="111" t="s">
        <v>1149</v>
      </c>
      <c r="BT42" s="111"/>
      <c r="BU42" s="111"/>
      <c r="BV42" s="111"/>
      <c r="BW42" s="111"/>
      <c r="BX42" s="111"/>
      <c r="BY42" s="111"/>
      <c r="BZ42" s="111"/>
      <c r="CA42" s="112">
        <v>380</v>
      </c>
      <c r="CB42" s="112"/>
      <c r="CC42" s="113"/>
      <c r="CD42" s="114"/>
      <c r="CE42" s="115"/>
      <c r="CF42" s="116"/>
      <c r="CG42" s="401" t="s">
        <v>489</v>
      </c>
      <c r="CH42" s="255"/>
      <c r="CI42" s="111" t="s">
        <v>1119</v>
      </c>
      <c r="CJ42" s="111"/>
      <c r="CK42" s="111"/>
      <c r="CL42" s="111"/>
      <c r="CM42" s="111"/>
      <c r="CN42" s="111"/>
      <c r="CO42" s="111"/>
      <c r="CP42" s="111"/>
      <c r="CQ42" s="112">
        <v>470</v>
      </c>
      <c r="CR42" s="112"/>
      <c r="CS42" s="113"/>
      <c r="CT42" s="114"/>
      <c r="CU42" s="115"/>
      <c r="CV42" s="116"/>
    </row>
    <row r="43" spans="1:100" ht="12.75" customHeight="1" x14ac:dyDescent="0.2">
      <c r="A43" s="109" t="s">
        <v>488</v>
      </c>
      <c r="B43" s="110"/>
      <c r="C43" s="111" t="s">
        <v>994</v>
      </c>
      <c r="D43" s="111"/>
      <c r="E43" s="111"/>
      <c r="F43" s="111"/>
      <c r="G43" s="111"/>
      <c r="H43" s="111"/>
      <c r="I43" s="111"/>
      <c r="J43" s="111"/>
      <c r="K43" s="112">
        <v>455</v>
      </c>
      <c r="L43" s="112"/>
      <c r="M43" s="113"/>
      <c r="N43" s="114"/>
      <c r="O43" s="115"/>
      <c r="P43" s="116"/>
      <c r="Q43" s="199" t="s">
        <v>487</v>
      </c>
      <c r="R43" s="200"/>
      <c r="S43" s="111" t="s">
        <v>946</v>
      </c>
      <c r="T43" s="111"/>
      <c r="U43" s="111"/>
      <c r="V43" s="111"/>
      <c r="W43" s="111"/>
      <c r="X43" s="111"/>
      <c r="Y43" s="111"/>
      <c r="Z43" s="111"/>
      <c r="AA43" s="112">
        <v>310</v>
      </c>
      <c r="AB43" s="112"/>
      <c r="AC43" s="113"/>
      <c r="AD43" s="114"/>
      <c r="AE43" s="115"/>
      <c r="AF43" s="116"/>
      <c r="AG43" s="199" t="s">
        <v>486</v>
      </c>
      <c r="AH43" s="200"/>
      <c r="AI43" s="111" t="s">
        <v>1043</v>
      </c>
      <c r="AJ43" s="111"/>
      <c r="AK43" s="111"/>
      <c r="AL43" s="111"/>
      <c r="AM43" s="111"/>
      <c r="AN43" s="111"/>
      <c r="AO43" s="111"/>
      <c r="AP43" s="111"/>
      <c r="AQ43" s="112">
        <v>440</v>
      </c>
      <c r="AR43" s="405"/>
      <c r="AS43" s="113"/>
      <c r="AT43" s="114"/>
      <c r="AU43" s="115"/>
      <c r="AV43" s="116"/>
      <c r="AW43" s="51"/>
      <c r="BA43" s="199" t="s">
        <v>485</v>
      </c>
      <c r="BB43" s="200"/>
      <c r="BC43" s="111" t="s">
        <v>1076</v>
      </c>
      <c r="BD43" s="111"/>
      <c r="BE43" s="111"/>
      <c r="BF43" s="111"/>
      <c r="BG43" s="111"/>
      <c r="BH43" s="111"/>
      <c r="BI43" s="111"/>
      <c r="BJ43" s="111"/>
      <c r="BK43" s="112">
        <v>320</v>
      </c>
      <c r="BL43" s="112"/>
      <c r="BM43" s="113"/>
      <c r="BN43" s="114"/>
      <c r="BO43" s="115"/>
      <c r="BP43" s="116"/>
      <c r="BQ43" s="401" t="s">
        <v>484</v>
      </c>
      <c r="BR43" s="255"/>
      <c r="BS43" s="111" t="s">
        <v>1150</v>
      </c>
      <c r="BT43" s="111"/>
      <c r="BU43" s="111"/>
      <c r="BV43" s="111"/>
      <c r="BW43" s="111"/>
      <c r="BX43" s="111"/>
      <c r="BY43" s="111"/>
      <c r="BZ43" s="111"/>
      <c r="CA43" s="112">
        <v>410</v>
      </c>
      <c r="CB43" s="112"/>
      <c r="CC43" s="113"/>
      <c r="CD43" s="114"/>
      <c r="CE43" s="115"/>
      <c r="CF43" s="116"/>
      <c r="CG43" s="401" t="s">
        <v>483</v>
      </c>
      <c r="CH43" s="255"/>
      <c r="CI43" s="111" t="s">
        <v>1120</v>
      </c>
      <c r="CJ43" s="111"/>
      <c r="CK43" s="111"/>
      <c r="CL43" s="111"/>
      <c r="CM43" s="111"/>
      <c r="CN43" s="111"/>
      <c r="CO43" s="111"/>
      <c r="CP43" s="111"/>
      <c r="CQ43" s="112">
        <v>450</v>
      </c>
      <c r="CR43" s="112"/>
      <c r="CS43" s="113"/>
      <c r="CT43" s="114"/>
      <c r="CU43" s="115"/>
      <c r="CV43" s="116"/>
    </row>
    <row r="44" spans="1:100" ht="12.75" customHeight="1" x14ac:dyDescent="0.2">
      <c r="A44" s="109" t="s">
        <v>482</v>
      </c>
      <c r="B44" s="110"/>
      <c r="C44" s="111" t="s">
        <v>995</v>
      </c>
      <c r="D44" s="111"/>
      <c r="E44" s="111"/>
      <c r="F44" s="111"/>
      <c r="G44" s="111"/>
      <c r="H44" s="111"/>
      <c r="I44" s="111"/>
      <c r="J44" s="111"/>
      <c r="K44" s="112">
        <v>455</v>
      </c>
      <c r="L44" s="112"/>
      <c r="M44" s="113"/>
      <c r="N44" s="114"/>
      <c r="O44" s="115"/>
      <c r="P44" s="116"/>
      <c r="Q44" s="203" t="s">
        <v>481</v>
      </c>
      <c r="R44" s="204"/>
      <c r="S44" s="204"/>
      <c r="T44" s="204"/>
      <c r="U44" s="204"/>
      <c r="V44" s="204"/>
      <c r="W44" s="204"/>
      <c r="X44" s="204"/>
      <c r="Y44" s="204"/>
      <c r="Z44" s="204"/>
      <c r="AA44" s="205">
        <f>SUM(AA35:AC43)</f>
        <v>3440</v>
      </c>
      <c r="AB44" s="205"/>
      <c r="AC44" s="206"/>
      <c r="AD44" s="207" t="str">
        <f>IF(AQ53="●","●",IF(COUNTA(AD35:AD43)=0,"",SUMIF(AD35:AD43,"●",AA35:AA43)+SUM(AD35:AD43)))</f>
        <v/>
      </c>
      <c r="AE44" s="208"/>
      <c r="AF44" s="209"/>
      <c r="AG44" s="199" t="s">
        <v>480</v>
      </c>
      <c r="AH44" s="200"/>
      <c r="AI44" s="111" t="s">
        <v>1044</v>
      </c>
      <c r="AJ44" s="111"/>
      <c r="AK44" s="111"/>
      <c r="AL44" s="111"/>
      <c r="AM44" s="111"/>
      <c r="AN44" s="111"/>
      <c r="AO44" s="111"/>
      <c r="AP44" s="111"/>
      <c r="AQ44" s="112">
        <v>420</v>
      </c>
      <c r="AR44" s="405"/>
      <c r="AS44" s="113"/>
      <c r="AT44" s="114"/>
      <c r="AU44" s="115"/>
      <c r="AV44" s="116"/>
      <c r="AW44" s="51"/>
      <c r="BA44" s="199" t="s">
        <v>479</v>
      </c>
      <c r="BB44" s="200"/>
      <c r="BC44" s="111" t="s">
        <v>1077</v>
      </c>
      <c r="BD44" s="111"/>
      <c r="BE44" s="111"/>
      <c r="BF44" s="111"/>
      <c r="BG44" s="111"/>
      <c r="BH44" s="111"/>
      <c r="BI44" s="111"/>
      <c r="BJ44" s="111"/>
      <c r="BK44" s="112">
        <v>355</v>
      </c>
      <c r="BL44" s="112"/>
      <c r="BM44" s="113"/>
      <c r="BN44" s="114"/>
      <c r="BO44" s="115"/>
      <c r="BP44" s="116"/>
      <c r="BQ44" s="402" t="s">
        <v>478</v>
      </c>
      <c r="BR44" s="403"/>
      <c r="BS44" s="403"/>
      <c r="BT44" s="403"/>
      <c r="BU44" s="403"/>
      <c r="BV44" s="403"/>
      <c r="BW44" s="403"/>
      <c r="BX44" s="403"/>
      <c r="BY44" s="403"/>
      <c r="BZ44" s="404"/>
      <c r="CA44" s="256">
        <f>SUM(CA39:CC43)</f>
        <v>2085</v>
      </c>
      <c r="CB44" s="208"/>
      <c r="CC44" s="209"/>
      <c r="CD44" s="207" t="str">
        <f>IF(CQ51="●","●",IF(COUNTA(CD39:CD43)=0,"",SUMIF(CD39:CD43,"●",CA39:CA43)+SUM(CD39:CD43)))</f>
        <v/>
      </c>
      <c r="CE44" s="208"/>
      <c r="CF44" s="209"/>
      <c r="CG44" s="401" t="s">
        <v>477</v>
      </c>
      <c r="CH44" s="255"/>
      <c r="CI44" s="111" t="s">
        <v>1121</v>
      </c>
      <c r="CJ44" s="111"/>
      <c r="CK44" s="111"/>
      <c r="CL44" s="111"/>
      <c r="CM44" s="111"/>
      <c r="CN44" s="111"/>
      <c r="CO44" s="111"/>
      <c r="CP44" s="111"/>
      <c r="CQ44" s="112">
        <v>255</v>
      </c>
      <c r="CR44" s="112"/>
      <c r="CS44" s="113"/>
      <c r="CT44" s="114"/>
      <c r="CU44" s="115"/>
      <c r="CV44" s="116"/>
    </row>
    <row r="45" spans="1:100" ht="12.75" customHeight="1" x14ac:dyDescent="0.2">
      <c r="A45" s="109" t="s">
        <v>476</v>
      </c>
      <c r="B45" s="110"/>
      <c r="C45" s="111" t="s">
        <v>996</v>
      </c>
      <c r="D45" s="111"/>
      <c r="E45" s="111"/>
      <c r="F45" s="111"/>
      <c r="G45" s="111"/>
      <c r="H45" s="111"/>
      <c r="I45" s="111"/>
      <c r="J45" s="111"/>
      <c r="K45" s="112">
        <v>550</v>
      </c>
      <c r="L45" s="112"/>
      <c r="M45" s="113"/>
      <c r="N45" s="114"/>
      <c r="O45" s="115"/>
      <c r="P45" s="116"/>
      <c r="Q45" s="199" t="s">
        <v>475</v>
      </c>
      <c r="R45" s="200"/>
      <c r="S45" s="111" t="s">
        <v>947</v>
      </c>
      <c r="T45" s="111"/>
      <c r="U45" s="111"/>
      <c r="V45" s="111"/>
      <c r="W45" s="111"/>
      <c r="X45" s="111"/>
      <c r="Y45" s="111"/>
      <c r="Z45" s="111"/>
      <c r="AA45" s="112">
        <v>1100</v>
      </c>
      <c r="AB45" s="112"/>
      <c r="AC45" s="113"/>
      <c r="AD45" s="114"/>
      <c r="AE45" s="115"/>
      <c r="AF45" s="116"/>
      <c r="AG45" s="203" t="s">
        <v>474</v>
      </c>
      <c r="AH45" s="204"/>
      <c r="AI45" s="204"/>
      <c r="AJ45" s="204"/>
      <c r="AK45" s="204"/>
      <c r="AL45" s="204"/>
      <c r="AM45" s="204"/>
      <c r="AN45" s="204"/>
      <c r="AO45" s="204"/>
      <c r="AP45" s="204"/>
      <c r="AQ45" s="205">
        <f>SUM(AQ42:AS44)</f>
        <v>1260</v>
      </c>
      <c r="AR45" s="256"/>
      <c r="AS45" s="206"/>
      <c r="AT45" s="207" t="str">
        <f>IF(AQ53="●","●",IF(COUNTA(AT42:AT44)=0,"",SUMIF(AT42:AT44,"●",AQ42:AQ44)+SUM(AT42:AT44)))</f>
        <v/>
      </c>
      <c r="AU45" s="208"/>
      <c r="AV45" s="209"/>
      <c r="AW45" s="51"/>
      <c r="BA45" s="199" t="s">
        <v>473</v>
      </c>
      <c r="BB45" s="200"/>
      <c r="BC45" s="111" t="s">
        <v>1078</v>
      </c>
      <c r="BD45" s="111"/>
      <c r="BE45" s="111"/>
      <c r="BF45" s="111"/>
      <c r="BG45" s="111"/>
      <c r="BH45" s="111"/>
      <c r="BI45" s="111"/>
      <c r="BJ45" s="111"/>
      <c r="BK45" s="112">
        <v>420</v>
      </c>
      <c r="BL45" s="112"/>
      <c r="BM45" s="113"/>
      <c r="BN45" s="114"/>
      <c r="BO45" s="115"/>
      <c r="BP45" s="116"/>
      <c r="BQ45" s="401" t="s">
        <v>472</v>
      </c>
      <c r="BR45" s="255"/>
      <c r="BS45" s="111" t="s">
        <v>1151</v>
      </c>
      <c r="BT45" s="111"/>
      <c r="BU45" s="111"/>
      <c r="BV45" s="111"/>
      <c r="BW45" s="111"/>
      <c r="BX45" s="111"/>
      <c r="BY45" s="111"/>
      <c r="BZ45" s="111"/>
      <c r="CA45" s="112">
        <v>430</v>
      </c>
      <c r="CB45" s="112"/>
      <c r="CC45" s="113"/>
      <c r="CD45" s="114"/>
      <c r="CE45" s="115"/>
      <c r="CF45" s="116"/>
      <c r="CG45" s="180" t="s">
        <v>471</v>
      </c>
      <c r="CH45" s="181"/>
      <c r="CI45" s="181"/>
      <c r="CJ45" s="181"/>
      <c r="CK45" s="181"/>
      <c r="CL45" s="181"/>
      <c r="CM45" s="181"/>
      <c r="CN45" s="181"/>
      <c r="CO45" s="181"/>
      <c r="CP45" s="181"/>
      <c r="CQ45" s="182">
        <f>SUM(CQ34:CQ44)</f>
        <v>5575</v>
      </c>
      <c r="CR45" s="182"/>
      <c r="CS45" s="183"/>
      <c r="CT45" s="207" t="str">
        <f>IF(CQ51="●","●",IF(COUNTA(CT34:CT44)=0,"",SUMIF(CT34:CT44,"●",CQ34:CT44)+SUM(CT34:CT44)))</f>
        <v/>
      </c>
      <c r="CU45" s="208"/>
      <c r="CV45" s="209"/>
    </row>
    <row r="46" spans="1:100" ht="12.75" customHeight="1" x14ac:dyDescent="0.2">
      <c r="A46" s="203" t="s">
        <v>470</v>
      </c>
      <c r="B46" s="204"/>
      <c r="C46" s="204"/>
      <c r="D46" s="204"/>
      <c r="E46" s="204"/>
      <c r="F46" s="204"/>
      <c r="G46" s="204"/>
      <c r="H46" s="204"/>
      <c r="I46" s="204"/>
      <c r="J46" s="204"/>
      <c r="K46" s="205">
        <f>SUM(K35:M45)</f>
        <v>5160</v>
      </c>
      <c r="L46" s="205"/>
      <c r="M46" s="206"/>
      <c r="N46" s="207" t="str">
        <f>IF(AQ53="●","●",IF(COUNTA(N35:N45)=0,"",SUMIF(N35:N45,"●",K35:K45)+SUM(N35:N45)))</f>
        <v/>
      </c>
      <c r="O46" s="208"/>
      <c r="P46" s="209"/>
      <c r="Q46" s="199" t="s">
        <v>469</v>
      </c>
      <c r="R46" s="200"/>
      <c r="S46" s="111" t="s">
        <v>948</v>
      </c>
      <c r="T46" s="111"/>
      <c r="U46" s="111"/>
      <c r="V46" s="111"/>
      <c r="W46" s="111"/>
      <c r="X46" s="111"/>
      <c r="Y46" s="111"/>
      <c r="Z46" s="111"/>
      <c r="AA46" s="112">
        <v>600</v>
      </c>
      <c r="AB46" s="112"/>
      <c r="AC46" s="113"/>
      <c r="AD46" s="114"/>
      <c r="AE46" s="115"/>
      <c r="AF46" s="116"/>
      <c r="AG46" s="199" t="s">
        <v>468</v>
      </c>
      <c r="AH46" s="200"/>
      <c r="AI46" s="111" t="s">
        <v>1045</v>
      </c>
      <c r="AJ46" s="111"/>
      <c r="AK46" s="111"/>
      <c r="AL46" s="111"/>
      <c r="AM46" s="111"/>
      <c r="AN46" s="111"/>
      <c r="AO46" s="111"/>
      <c r="AP46" s="111"/>
      <c r="AQ46" s="112">
        <v>570</v>
      </c>
      <c r="AR46" s="405"/>
      <c r="AS46" s="113"/>
      <c r="AT46" s="114"/>
      <c r="AU46" s="115"/>
      <c r="AV46" s="116"/>
      <c r="AW46" s="51"/>
      <c r="BA46" s="203" t="s">
        <v>467</v>
      </c>
      <c r="BB46" s="204"/>
      <c r="BC46" s="204"/>
      <c r="BD46" s="204"/>
      <c r="BE46" s="204"/>
      <c r="BF46" s="204"/>
      <c r="BG46" s="204"/>
      <c r="BH46" s="204"/>
      <c r="BI46" s="204"/>
      <c r="BJ46" s="204"/>
      <c r="BK46" s="256">
        <f>SUM(BK40:BM45)</f>
        <v>2205</v>
      </c>
      <c r="BL46" s="208"/>
      <c r="BM46" s="209"/>
      <c r="BN46" s="207" t="str">
        <f>IF(CQ51="●","●",IF(COUNTA(BN40:BN45)=0,"",SUMIF(BN40:BN45,"●",BK40:BK45)+SUM(BN40:BN45)))</f>
        <v/>
      </c>
      <c r="BO46" s="208"/>
      <c r="BP46" s="209"/>
      <c r="BQ46" s="401" t="s">
        <v>466</v>
      </c>
      <c r="BR46" s="255"/>
      <c r="BS46" s="111" t="s">
        <v>1152</v>
      </c>
      <c r="BT46" s="111"/>
      <c r="BU46" s="111"/>
      <c r="BV46" s="111"/>
      <c r="BW46" s="111"/>
      <c r="BX46" s="111"/>
      <c r="BY46" s="111"/>
      <c r="BZ46" s="111"/>
      <c r="CA46" s="112">
        <v>520</v>
      </c>
      <c r="CB46" s="112"/>
      <c r="CC46" s="113"/>
      <c r="CD46" s="114"/>
      <c r="CE46" s="115"/>
      <c r="CF46" s="116"/>
      <c r="CG46" s="199" t="s">
        <v>465</v>
      </c>
      <c r="CH46" s="200"/>
      <c r="CI46" s="111" t="s">
        <v>1122</v>
      </c>
      <c r="CJ46" s="111"/>
      <c r="CK46" s="111"/>
      <c r="CL46" s="111"/>
      <c r="CM46" s="111"/>
      <c r="CN46" s="111"/>
      <c r="CO46" s="111"/>
      <c r="CP46" s="111"/>
      <c r="CQ46" s="112">
        <v>325</v>
      </c>
      <c r="CR46" s="112"/>
      <c r="CS46" s="113"/>
      <c r="CT46" s="114"/>
      <c r="CU46" s="115"/>
      <c r="CV46" s="116"/>
    </row>
    <row r="47" spans="1:100" ht="12.75" customHeight="1" x14ac:dyDescent="0.2">
      <c r="A47" s="109" t="s">
        <v>464</v>
      </c>
      <c r="B47" s="110"/>
      <c r="C47" s="111" t="s">
        <v>997</v>
      </c>
      <c r="D47" s="111"/>
      <c r="E47" s="111"/>
      <c r="F47" s="111"/>
      <c r="G47" s="111"/>
      <c r="H47" s="111"/>
      <c r="I47" s="111"/>
      <c r="J47" s="111"/>
      <c r="K47" s="112">
        <v>480</v>
      </c>
      <c r="L47" s="112"/>
      <c r="M47" s="113"/>
      <c r="N47" s="114"/>
      <c r="O47" s="115"/>
      <c r="P47" s="116"/>
      <c r="Q47" s="199" t="s">
        <v>463</v>
      </c>
      <c r="R47" s="200"/>
      <c r="S47" s="111" t="s">
        <v>949</v>
      </c>
      <c r="T47" s="111"/>
      <c r="U47" s="111"/>
      <c r="V47" s="111"/>
      <c r="W47" s="111"/>
      <c r="X47" s="111"/>
      <c r="Y47" s="111"/>
      <c r="Z47" s="111"/>
      <c r="AA47" s="112">
        <v>250</v>
      </c>
      <c r="AB47" s="112"/>
      <c r="AC47" s="113"/>
      <c r="AD47" s="114"/>
      <c r="AE47" s="115"/>
      <c r="AF47" s="116"/>
      <c r="AG47" s="199" t="s">
        <v>462</v>
      </c>
      <c r="AH47" s="200"/>
      <c r="AI47" s="111" t="s">
        <v>1046</v>
      </c>
      <c r="AJ47" s="111"/>
      <c r="AK47" s="111"/>
      <c r="AL47" s="111"/>
      <c r="AM47" s="111"/>
      <c r="AN47" s="111"/>
      <c r="AO47" s="111"/>
      <c r="AP47" s="111"/>
      <c r="AQ47" s="112">
        <v>350</v>
      </c>
      <c r="AR47" s="405"/>
      <c r="AS47" s="113"/>
      <c r="AT47" s="114"/>
      <c r="AU47" s="115"/>
      <c r="AV47" s="116"/>
      <c r="BA47" s="109" t="s">
        <v>461</v>
      </c>
      <c r="BB47" s="110"/>
      <c r="BC47" s="111" t="s">
        <v>1079</v>
      </c>
      <c r="BD47" s="111"/>
      <c r="BE47" s="111"/>
      <c r="BF47" s="111"/>
      <c r="BG47" s="111"/>
      <c r="BH47" s="111"/>
      <c r="BI47" s="111"/>
      <c r="BJ47" s="111"/>
      <c r="BK47" s="112">
        <v>625</v>
      </c>
      <c r="BL47" s="112"/>
      <c r="BM47" s="113"/>
      <c r="BN47" s="114"/>
      <c r="BO47" s="115"/>
      <c r="BP47" s="116"/>
      <c r="BQ47" s="401" t="s">
        <v>460</v>
      </c>
      <c r="BR47" s="255"/>
      <c r="BS47" s="111" t="s">
        <v>1153</v>
      </c>
      <c r="BT47" s="111"/>
      <c r="BU47" s="111"/>
      <c r="BV47" s="111"/>
      <c r="BW47" s="111"/>
      <c r="BX47" s="111"/>
      <c r="BY47" s="111"/>
      <c r="BZ47" s="111"/>
      <c r="CA47" s="112">
        <v>510</v>
      </c>
      <c r="CB47" s="112"/>
      <c r="CC47" s="113"/>
      <c r="CD47" s="114"/>
      <c r="CE47" s="115"/>
      <c r="CF47" s="116"/>
      <c r="CG47" s="199" t="s">
        <v>459</v>
      </c>
      <c r="CH47" s="200"/>
      <c r="CI47" s="111" t="s">
        <v>1123</v>
      </c>
      <c r="CJ47" s="111"/>
      <c r="CK47" s="111"/>
      <c r="CL47" s="111"/>
      <c r="CM47" s="111"/>
      <c r="CN47" s="111"/>
      <c r="CO47" s="111"/>
      <c r="CP47" s="111"/>
      <c r="CQ47" s="112">
        <v>420</v>
      </c>
      <c r="CR47" s="112"/>
      <c r="CS47" s="113"/>
      <c r="CT47" s="114"/>
      <c r="CU47" s="115"/>
      <c r="CV47" s="116"/>
    </row>
    <row r="48" spans="1:100" ht="12.75" customHeight="1" thickBot="1" x14ac:dyDescent="0.25">
      <c r="A48" s="109" t="s">
        <v>458</v>
      </c>
      <c r="B48" s="110"/>
      <c r="C48" s="111" t="s">
        <v>998</v>
      </c>
      <c r="D48" s="111"/>
      <c r="E48" s="111"/>
      <c r="F48" s="111"/>
      <c r="G48" s="111"/>
      <c r="H48" s="111"/>
      <c r="I48" s="111"/>
      <c r="J48" s="111"/>
      <c r="K48" s="112">
        <v>325</v>
      </c>
      <c r="L48" s="112"/>
      <c r="M48" s="113"/>
      <c r="N48" s="114"/>
      <c r="O48" s="115"/>
      <c r="P48" s="116"/>
      <c r="Q48" s="199" t="s">
        <v>457</v>
      </c>
      <c r="R48" s="200"/>
      <c r="S48" s="111" t="s">
        <v>950</v>
      </c>
      <c r="T48" s="111"/>
      <c r="U48" s="111"/>
      <c r="V48" s="111"/>
      <c r="W48" s="111"/>
      <c r="X48" s="111"/>
      <c r="Y48" s="111"/>
      <c r="Z48" s="111"/>
      <c r="AA48" s="112">
        <v>425</v>
      </c>
      <c r="AB48" s="112"/>
      <c r="AC48" s="113"/>
      <c r="AD48" s="114"/>
      <c r="AE48" s="115"/>
      <c r="AF48" s="116"/>
      <c r="AG48" s="199" t="s">
        <v>456</v>
      </c>
      <c r="AH48" s="200"/>
      <c r="AI48" s="111" t="s">
        <v>1047</v>
      </c>
      <c r="AJ48" s="111"/>
      <c r="AK48" s="111"/>
      <c r="AL48" s="111"/>
      <c r="AM48" s="111"/>
      <c r="AN48" s="111"/>
      <c r="AO48" s="111"/>
      <c r="AP48" s="111"/>
      <c r="AQ48" s="112">
        <v>355</v>
      </c>
      <c r="AR48" s="405"/>
      <c r="AS48" s="113"/>
      <c r="AT48" s="114"/>
      <c r="AU48" s="115"/>
      <c r="AV48" s="116"/>
      <c r="BA48" s="109" t="s">
        <v>455</v>
      </c>
      <c r="BB48" s="110"/>
      <c r="BC48" s="111" t="s">
        <v>1080</v>
      </c>
      <c r="BD48" s="111"/>
      <c r="BE48" s="111"/>
      <c r="BF48" s="111"/>
      <c r="BG48" s="111"/>
      <c r="BH48" s="111"/>
      <c r="BI48" s="111"/>
      <c r="BJ48" s="111"/>
      <c r="BK48" s="112">
        <v>460</v>
      </c>
      <c r="BL48" s="112"/>
      <c r="BM48" s="113"/>
      <c r="BN48" s="114"/>
      <c r="BO48" s="115"/>
      <c r="BP48" s="116"/>
      <c r="BQ48" s="406" t="s">
        <v>454</v>
      </c>
      <c r="BR48" s="407"/>
      <c r="BS48" s="407"/>
      <c r="BT48" s="407"/>
      <c r="BU48" s="407"/>
      <c r="BV48" s="407"/>
      <c r="BW48" s="407"/>
      <c r="BX48" s="407"/>
      <c r="BY48" s="407"/>
      <c r="BZ48" s="408"/>
      <c r="CA48" s="409">
        <f>SUM(CA45:CC47)</f>
        <v>1460</v>
      </c>
      <c r="CB48" s="410"/>
      <c r="CC48" s="411"/>
      <c r="CD48" s="412" t="str">
        <f>IF(CQ51="●","●",IF(COUNTA(CD45:CD47)=0,"",SUMIF(CD45:CD47,"●",CA45:CA47)+SUM(CD45:CD47)))</f>
        <v/>
      </c>
      <c r="CE48" s="410"/>
      <c r="CF48" s="411"/>
      <c r="CG48" s="199" t="s">
        <v>453</v>
      </c>
      <c r="CH48" s="200"/>
      <c r="CI48" s="111" t="s">
        <v>1124</v>
      </c>
      <c r="CJ48" s="111"/>
      <c r="CK48" s="111"/>
      <c r="CL48" s="111"/>
      <c r="CM48" s="111"/>
      <c r="CN48" s="111"/>
      <c r="CO48" s="111"/>
      <c r="CP48" s="111"/>
      <c r="CQ48" s="112">
        <v>340</v>
      </c>
      <c r="CR48" s="112"/>
      <c r="CS48" s="113"/>
      <c r="CT48" s="114"/>
      <c r="CU48" s="115"/>
      <c r="CV48" s="116"/>
    </row>
    <row r="49" spans="1:100" ht="12.75" customHeight="1" thickTop="1" x14ac:dyDescent="0.2">
      <c r="A49" s="109" t="s">
        <v>452</v>
      </c>
      <c r="B49" s="110"/>
      <c r="C49" s="111" t="s">
        <v>999</v>
      </c>
      <c r="D49" s="111"/>
      <c r="E49" s="111"/>
      <c r="F49" s="111"/>
      <c r="G49" s="111"/>
      <c r="H49" s="111"/>
      <c r="I49" s="111"/>
      <c r="J49" s="111"/>
      <c r="K49" s="112">
        <v>305</v>
      </c>
      <c r="L49" s="112"/>
      <c r="M49" s="113"/>
      <c r="N49" s="114"/>
      <c r="O49" s="115"/>
      <c r="P49" s="116"/>
      <c r="Q49" s="199" t="s">
        <v>451</v>
      </c>
      <c r="R49" s="200"/>
      <c r="S49" s="111" t="s">
        <v>951</v>
      </c>
      <c r="T49" s="111"/>
      <c r="U49" s="111"/>
      <c r="V49" s="111"/>
      <c r="W49" s="111"/>
      <c r="X49" s="111"/>
      <c r="Y49" s="111"/>
      <c r="Z49" s="111"/>
      <c r="AA49" s="112">
        <v>600</v>
      </c>
      <c r="AB49" s="112"/>
      <c r="AC49" s="113"/>
      <c r="AD49" s="114"/>
      <c r="AE49" s="115"/>
      <c r="AF49" s="116"/>
      <c r="AG49" s="199" t="s">
        <v>450</v>
      </c>
      <c r="AH49" s="200"/>
      <c r="AI49" s="111" t="s">
        <v>1048</v>
      </c>
      <c r="AJ49" s="111"/>
      <c r="AK49" s="111"/>
      <c r="AL49" s="111"/>
      <c r="AM49" s="111"/>
      <c r="AN49" s="111"/>
      <c r="AO49" s="111"/>
      <c r="AP49" s="111"/>
      <c r="AQ49" s="112">
        <v>510</v>
      </c>
      <c r="AR49" s="405"/>
      <c r="AS49" s="113"/>
      <c r="AT49" s="114"/>
      <c r="AU49" s="115"/>
      <c r="AV49" s="116"/>
      <c r="BA49" s="109" t="s">
        <v>449</v>
      </c>
      <c r="BB49" s="110"/>
      <c r="BC49" s="111" t="s">
        <v>1081</v>
      </c>
      <c r="BD49" s="111"/>
      <c r="BE49" s="111"/>
      <c r="BF49" s="111"/>
      <c r="BG49" s="111"/>
      <c r="BH49" s="111"/>
      <c r="BI49" s="111"/>
      <c r="BJ49" s="111"/>
      <c r="BK49" s="112">
        <v>855</v>
      </c>
      <c r="BL49" s="112"/>
      <c r="BM49" s="113"/>
      <c r="BN49" s="114"/>
      <c r="BO49" s="115"/>
      <c r="BP49" s="116"/>
      <c r="BQ49" s="31"/>
      <c r="BR49" s="31"/>
      <c r="BS49" s="31"/>
      <c r="BT49" s="31"/>
      <c r="BU49" s="31"/>
      <c r="BV49" s="31"/>
      <c r="BW49" s="31"/>
      <c r="BX49" s="31"/>
      <c r="BY49" s="31"/>
      <c r="BZ49" s="31"/>
      <c r="CA49" s="31"/>
      <c r="CB49" s="31"/>
      <c r="CC49" s="31"/>
      <c r="CD49" s="9"/>
      <c r="CE49" s="9"/>
      <c r="CF49" s="9"/>
      <c r="CG49" s="199" t="s">
        <v>448</v>
      </c>
      <c r="CH49" s="200"/>
      <c r="CI49" s="111" t="s">
        <v>1125</v>
      </c>
      <c r="CJ49" s="111"/>
      <c r="CK49" s="111"/>
      <c r="CL49" s="111"/>
      <c r="CM49" s="111"/>
      <c r="CN49" s="111"/>
      <c r="CO49" s="111"/>
      <c r="CP49" s="111"/>
      <c r="CQ49" s="112">
        <v>440</v>
      </c>
      <c r="CR49" s="112"/>
      <c r="CS49" s="113"/>
      <c r="CT49" s="114"/>
      <c r="CU49" s="115"/>
      <c r="CV49" s="116"/>
    </row>
    <row r="50" spans="1:100" ht="12.75" customHeight="1" thickBot="1" x14ac:dyDescent="0.25">
      <c r="A50" s="109" t="s">
        <v>447</v>
      </c>
      <c r="B50" s="110"/>
      <c r="C50" s="111" t="s">
        <v>1000</v>
      </c>
      <c r="D50" s="111"/>
      <c r="E50" s="111"/>
      <c r="F50" s="111"/>
      <c r="G50" s="111"/>
      <c r="H50" s="111"/>
      <c r="I50" s="111"/>
      <c r="J50" s="111"/>
      <c r="K50" s="112">
        <v>790</v>
      </c>
      <c r="L50" s="112"/>
      <c r="M50" s="113"/>
      <c r="N50" s="114"/>
      <c r="O50" s="115"/>
      <c r="P50" s="116"/>
      <c r="Q50" s="199" t="s">
        <v>446</v>
      </c>
      <c r="R50" s="200"/>
      <c r="S50" s="111" t="s">
        <v>952</v>
      </c>
      <c r="T50" s="111"/>
      <c r="U50" s="111"/>
      <c r="V50" s="111"/>
      <c r="W50" s="111"/>
      <c r="X50" s="111"/>
      <c r="Y50" s="111"/>
      <c r="Z50" s="111"/>
      <c r="AA50" s="112">
        <v>585</v>
      </c>
      <c r="AB50" s="112"/>
      <c r="AC50" s="113"/>
      <c r="AD50" s="114"/>
      <c r="AE50" s="115"/>
      <c r="AF50" s="116"/>
      <c r="AG50" s="203" t="s">
        <v>445</v>
      </c>
      <c r="AH50" s="204"/>
      <c r="AI50" s="204"/>
      <c r="AJ50" s="204"/>
      <c r="AK50" s="204"/>
      <c r="AL50" s="204"/>
      <c r="AM50" s="204"/>
      <c r="AN50" s="204"/>
      <c r="AO50" s="204"/>
      <c r="AP50" s="204"/>
      <c r="AQ50" s="205">
        <f>SUM(AQ46:AS49)</f>
        <v>1785</v>
      </c>
      <c r="AR50" s="256"/>
      <c r="AS50" s="206"/>
      <c r="AT50" s="207" t="str">
        <f>IF(AQ53="●","●",IF(COUNTA(AT46:AT49)=0,"",SUMIF(AT46:AT49,"●",AQ46:AQ49)+SUM(AT46:AT49)))</f>
        <v/>
      </c>
      <c r="AU50" s="208"/>
      <c r="AV50" s="209"/>
      <c r="BA50" s="109" t="s">
        <v>444</v>
      </c>
      <c r="BB50" s="110"/>
      <c r="BC50" s="111" t="s">
        <v>1082</v>
      </c>
      <c r="BD50" s="111"/>
      <c r="BE50" s="111"/>
      <c r="BF50" s="111"/>
      <c r="BG50" s="111"/>
      <c r="BH50" s="111"/>
      <c r="BI50" s="111"/>
      <c r="BJ50" s="111"/>
      <c r="BK50" s="112">
        <v>920</v>
      </c>
      <c r="BL50" s="112"/>
      <c r="BM50" s="113"/>
      <c r="BN50" s="114"/>
      <c r="BO50" s="115"/>
      <c r="BP50" s="116"/>
      <c r="CG50" s="100" t="s">
        <v>443</v>
      </c>
      <c r="CH50" s="101"/>
      <c r="CI50" s="101"/>
      <c r="CJ50" s="101"/>
      <c r="CK50" s="101"/>
      <c r="CL50" s="101"/>
      <c r="CM50" s="101"/>
      <c r="CN50" s="101"/>
      <c r="CO50" s="101"/>
      <c r="CP50" s="101"/>
      <c r="CQ50" s="102">
        <f>SUM(CQ46:CS49)</f>
        <v>1525</v>
      </c>
      <c r="CR50" s="102"/>
      <c r="CS50" s="103"/>
      <c r="CT50" s="104" t="str">
        <f>IF(CQ51="●","●",IF(COUNTA(CT46:CT49)=0,"",SUMIF(CT46:CT49,"●",CQ46:CQ49)+SUM(CT46:CT49)))</f>
        <v/>
      </c>
      <c r="CU50" s="105"/>
      <c r="CV50" s="106"/>
    </row>
    <row r="51" spans="1:100" ht="12.75" customHeight="1" x14ac:dyDescent="0.2">
      <c r="A51" s="109" t="s">
        <v>442</v>
      </c>
      <c r="B51" s="110"/>
      <c r="C51" s="111" t="s">
        <v>1001</v>
      </c>
      <c r="D51" s="111"/>
      <c r="E51" s="111"/>
      <c r="F51" s="111"/>
      <c r="G51" s="111"/>
      <c r="H51" s="111"/>
      <c r="I51" s="111"/>
      <c r="J51" s="111"/>
      <c r="K51" s="112">
        <v>640</v>
      </c>
      <c r="L51" s="112"/>
      <c r="M51" s="113"/>
      <c r="N51" s="114"/>
      <c r="O51" s="115"/>
      <c r="P51" s="116"/>
      <c r="Q51" s="199" t="s">
        <v>441</v>
      </c>
      <c r="R51" s="200"/>
      <c r="S51" s="111" t="s">
        <v>421</v>
      </c>
      <c r="T51" s="111"/>
      <c r="U51" s="111"/>
      <c r="V51" s="111"/>
      <c r="W51" s="111"/>
      <c r="X51" s="111"/>
      <c r="Y51" s="111"/>
      <c r="Z51" s="111"/>
      <c r="AA51" s="112">
        <v>370</v>
      </c>
      <c r="AB51" s="112"/>
      <c r="AC51" s="113"/>
      <c r="AD51" s="114"/>
      <c r="AE51" s="115"/>
      <c r="AF51" s="116"/>
      <c r="AG51" s="199" t="s">
        <v>440</v>
      </c>
      <c r="AH51" s="200"/>
      <c r="AI51" s="111" t="s">
        <v>1049</v>
      </c>
      <c r="AJ51" s="111"/>
      <c r="AK51" s="111"/>
      <c r="AL51" s="111"/>
      <c r="AM51" s="111"/>
      <c r="AN51" s="111"/>
      <c r="AO51" s="111"/>
      <c r="AP51" s="111"/>
      <c r="AQ51" s="112">
        <v>390</v>
      </c>
      <c r="AR51" s="405"/>
      <c r="AS51" s="113"/>
      <c r="AT51" s="114"/>
      <c r="AU51" s="115"/>
      <c r="AV51" s="116"/>
      <c r="BA51" s="109" t="s">
        <v>439</v>
      </c>
      <c r="BB51" s="110"/>
      <c r="BC51" s="111" t="s">
        <v>1083</v>
      </c>
      <c r="BD51" s="111"/>
      <c r="BE51" s="111"/>
      <c r="BF51" s="111"/>
      <c r="BG51" s="111"/>
      <c r="BH51" s="111"/>
      <c r="BI51" s="111"/>
      <c r="BJ51" s="111"/>
      <c r="BK51" s="112">
        <v>325</v>
      </c>
      <c r="BL51" s="112"/>
      <c r="BM51" s="113"/>
      <c r="BN51" s="114"/>
      <c r="BO51" s="115"/>
      <c r="BP51" s="116"/>
      <c r="CG51" s="413" t="s">
        <v>301</v>
      </c>
      <c r="CH51" s="157"/>
      <c r="CI51" s="162">
        <f>BK24+BK30+BK39+BK46+BK62+CA19+CA25+CA28+CA32+CA38+CA44+CA48+CQ23+CQ30+CQ33+CQ45+CQ50</f>
        <v>47360</v>
      </c>
      <c r="CJ51" s="163"/>
      <c r="CK51" s="163"/>
      <c r="CL51" s="163"/>
      <c r="CM51" s="163"/>
      <c r="CN51" s="163"/>
      <c r="CO51" s="163"/>
      <c r="CP51" s="164"/>
      <c r="CQ51" s="117"/>
      <c r="CR51" s="118"/>
      <c r="CS51" s="118"/>
      <c r="CT51" s="119"/>
      <c r="CU51" s="119"/>
      <c r="CV51" s="120"/>
    </row>
    <row r="52" spans="1:100" ht="12.75" customHeight="1" thickBot="1" x14ac:dyDescent="0.25">
      <c r="A52" s="180" t="s">
        <v>438</v>
      </c>
      <c r="B52" s="181"/>
      <c r="C52" s="181"/>
      <c r="D52" s="181"/>
      <c r="E52" s="181"/>
      <c r="F52" s="181"/>
      <c r="G52" s="181"/>
      <c r="H52" s="181"/>
      <c r="I52" s="181"/>
      <c r="J52" s="181"/>
      <c r="K52" s="182">
        <f>SUM(K47:M51)</f>
        <v>2540</v>
      </c>
      <c r="L52" s="182"/>
      <c r="M52" s="183"/>
      <c r="N52" s="412" t="str">
        <f>IF(AQ53="●","●",IF(COUNTA(N47:N51)=0,"",SUMIF(N47:N51,"●",K47:K51)+SUM(N47:N51)))</f>
        <v/>
      </c>
      <c r="O52" s="410"/>
      <c r="P52" s="411"/>
      <c r="Q52" s="199" t="s">
        <v>437</v>
      </c>
      <c r="R52" s="200"/>
      <c r="S52" s="111" t="s">
        <v>953</v>
      </c>
      <c r="T52" s="111"/>
      <c r="U52" s="111"/>
      <c r="V52" s="111"/>
      <c r="W52" s="111"/>
      <c r="X52" s="111"/>
      <c r="Y52" s="111"/>
      <c r="Z52" s="111"/>
      <c r="AA52" s="112">
        <v>500</v>
      </c>
      <c r="AB52" s="112"/>
      <c r="AC52" s="113"/>
      <c r="AD52" s="114"/>
      <c r="AE52" s="115"/>
      <c r="AF52" s="116"/>
      <c r="AG52" s="203" t="s">
        <v>436</v>
      </c>
      <c r="AH52" s="204"/>
      <c r="AI52" s="204"/>
      <c r="AJ52" s="204"/>
      <c r="AK52" s="204"/>
      <c r="AL52" s="204"/>
      <c r="AM52" s="204"/>
      <c r="AN52" s="204"/>
      <c r="AO52" s="204"/>
      <c r="AP52" s="204"/>
      <c r="AQ52" s="182">
        <f>SUM(AQ51:AS51)</f>
        <v>390</v>
      </c>
      <c r="AR52" s="409"/>
      <c r="AS52" s="183"/>
      <c r="AT52" s="104" t="str">
        <f>IF(AQ53="●","●",IF(COUNTA(AT51:AT51)=0,"",SUMIF(AT51:AT51,"●",AQ51:AQ51)+SUM(AT51:AT51)))</f>
        <v/>
      </c>
      <c r="AU52" s="105"/>
      <c r="AV52" s="106"/>
      <c r="BA52" s="109" t="s">
        <v>435</v>
      </c>
      <c r="BB52" s="110"/>
      <c r="BC52" s="111" t="s">
        <v>1084</v>
      </c>
      <c r="BD52" s="111"/>
      <c r="BE52" s="111"/>
      <c r="BF52" s="111"/>
      <c r="BG52" s="111"/>
      <c r="BH52" s="111"/>
      <c r="BI52" s="111"/>
      <c r="BJ52" s="111"/>
      <c r="BK52" s="112">
        <v>425</v>
      </c>
      <c r="BL52" s="112"/>
      <c r="BM52" s="113"/>
      <c r="BN52" s="114"/>
      <c r="BO52" s="115"/>
      <c r="BP52" s="116"/>
      <c r="CG52" s="414"/>
      <c r="CH52" s="159"/>
      <c r="CI52" s="165"/>
      <c r="CJ52" s="416"/>
      <c r="CK52" s="416"/>
      <c r="CL52" s="416"/>
      <c r="CM52" s="416"/>
      <c r="CN52" s="416"/>
      <c r="CO52" s="416"/>
      <c r="CP52" s="167"/>
      <c r="CQ52" s="121"/>
      <c r="CR52" s="119"/>
      <c r="CS52" s="119"/>
      <c r="CT52" s="119"/>
      <c r="CU52" s="119"/>
      <c r="CV52" s="120"/>
    </row>
    <row r="53" spans="1:100" ht="12.75" customHeight="1" thickTop="1" thickBot="1" x14ac:dyDescent="0.25">
      <c r="A53" s="109" t="s">
        <v>434</v>
      </c>
      <c r="B53" s="110"/>
      <c r="C53" s="111" t="s">
        <v>1002</v>
      </c>
      <c r="D53" s="111"/>
      <c r="E53" s="111"/>
      <c r="F53" s="111"/>
      <c r="G53" s="111"/>
      <c r="H53" s="111"/>
      <c r="I53" s="111"/>
      <c r="J53" s="111"/>
      <c r="K53" s="112">
        <v>285</v>
      </c>
      <c r="L53" s="112"/>
      <c r="M53" s="113"/>
      <c r="N53" s="114"/>
      <c r="O53" s="115"/>
      <c r="P53" s="116"/>
      <c r="Q53" s="199" t="s">
        <v>433</v>
      </c>
      <c r="R53" s="200"/>
      <c r="S53" s="111" t="s">
        <v>954</v>
      </c>
      <c r="T53" s="111"/>
      <c r="U53" s="111"/>
      <c r="V53" s="111"/>
      <c r="W53" s="111"/>
      <c r="X53" s="111"/>
      <c r="Y53" s="111"/>
      <c r="Z53" s="111"/>
      <c r="AA53" s="112">
        <v>500</v>
      </c>
      <c r="AB53" s="112"/>
      <c r="AC53" s="113"/>
      <c r="AD53" s="114"/>
      <c r="AE53" s="115"/>
      <c r="AF53" s="116"/>
      <c r="AG53" s="156" t="s">
        <v>301</v>
      </c>
      <c r="AH53" s="157"/>
      <c r="AI53" s="162">
        <f>K18+K30+K34+K46+K52+K65+K69+AA25+AA30+AA34+AA44+AA57+AA61+AA64+AA70+AQ26+AQ35+AQ41+AQ45+AQ50+AQ52</f>
        <v>61500</v>
      </c>
      <c r="AJ53" s="163"/>
      <c r="AK53" s="163"/>
      <c r="AL53" s="163"/>
      <c r="AM53" s="163"/>
      <c r="AN53" s="163"/>
      <c r="AO53" s="163"/>
      <c r="AP53" s="164"/>
      <c r="AQ53" s="117"/>
      <c r="AR53" s="118"/>
      <c r="AS53" s="118"/>
      <c r="AT53" s="119"/>
      <c r="AU53" s="119"/>
      <c r="AV53" s="120"/>
      <c r="BA53" s="109" t="s">
        <v>432</v>
      </c>
      <c r="BB53" s="110"/>
      <c r="BC53" s="111" t="s">
        <v>1085</v>
      </c>
      <c r="BD53" s="111"/>
      <c r="BE53" s="111"/>
      <c r="BF53" s="111"/>
      <c r="BG53" s="111"/>
      <c r="BH53" s="111"/>
      <c r="BI53" s="111"/>
      <c r="BJ53" s="111"/>
      <c r="BK53" s="112">
        <v>930</v>
      </c>
      <c r="BL53" s="112"/>
      <c r="BM53" s="113"/>
      <c r="BN53" s="114"/>
      <c r="BO53" s="115"/>
      <c r="BP53" s="116"/>
      <c r="CG53" s="415"/>
      <c r="CH53" s="161"/>
      <c r="CI53" s="168"/>
      <c r="CJ53" s="169"/>
      <c r="CK53" s="169"/>
      <c r="CL53" s="169"/>
      <c r="CM53" s="169"/>
      <c r="CN53" s="169"/>
      <c r="CO53" s="169"/>
      <c r="CP53" s="170"/>
      <c r="CQ53" s="122"/>
      <c r="CR53" s="123"/>
      <c r="CS53" s="123"/>
      <c r="CT53" s="123"/>
      <c r="CU53" s="123"/>
      <c r="CV53" s="124"/>
    </row>
    <row r="54" spans="1:100" ht="12.75" customHeight="1" x14ac:dyDescent="0.2">
      <c r="A54" s="109" t="s">
        <v>431</v>
      </c>
      <c r="B54" s="110"/>
      <c r="C54" s="111" t="s">
        <v>1003</v>
      </c>
      <c r="D54" s="111"/>
      <c r="E54" s="111"/>
      <c r="F54" s="111"/>
      <c r="G54" s="111"/>
      <c r="H54" s="111"/>
      <c r="I54" s="111"/>
      <c r="J54" s="111"/>
      <c r="K54" s="112">
        <v>530</v>
      </c>
      <c r="L54" s="112"/>
      <c r="M54" s="113"/>
      <c r="N54" s="114"/>
      <c r="O54" s="115"/>
      <c r="P54" s="116"/>
      <c r="Q54" s="199" t="s">
        <v>430</v>
      </c>
      <c r="R54" s="200"/>
      <c r="S54" s="111" t="s">
        <v>955</v>
      </c>
      <c r="T54" s="111"/>
      <c r="U54" s="111"/>
      <c r="V54" s="111"/>
      <c r="W54" s="111"/>
      <c r="X54" s="111"/>
      <c r="Y54" s="111"/>
      <c r="Z54" s="111"/>
      <c r="AA54" s="112">
        <v>665</v>
      </c>
      <c r="AB54" s="112"/>
      <c r="AC54" s="113"/>
      <c r="AD54" s="114"/>
      <c r="AE54" s="115"/>
      <c r="AF54" s="116"/>
      <c r="AG54" s="158"/>
      <c r="AH54" s="159"/>
      <c r="AI54" s="165"/>
      <c r="AJ54" s="166"/>
      <c r="AK54" s="166"/>
      <c r="AL54" s="166"/>
      <c r="AM54" s="166"/>
      <c r="AN54" s="166"/>
      <c r="AO54" s="166"/>
      <c r="AP54" s="167"/>
      <c r="AQ54" s="121"/>
      <c r="AR54" s="119"/>
      <c r="AS54" s="119"/>
      <c r="AT54" s="119"/>
      <c r="AU54" s="119"/>
      <c r="AV54" s="120"/>
      <c r="BA54" s="109" t="s">
        <v>429</v>
      </c>
      <c r="BB54" s="110"/>
      <c r="BC54" s="111" t="s">
        <v>1086</v>
      </c>
      <c r="BD54" s="111"/>
      <c r="BE54" s="111"/>
      <c r="BF54" s="111"/>
      <c r="BG54" s="111"/>
      <c r="BH54" s="111"/>
      <c r="BI54" s="111"/>
      <c r="BJ54" s="111"/>
      <c r="BK54" s="112">
        <v>465</v>
      </c>
      <c r="BL54" s="112"/>
      <c r="BM54" s="113"/>
      <c r="BN54" s="114"/>
      <c r="BO54" s="115"/>
      <c r="BP54" s="116"/>
      <c r="CG54" s="50"/>
      <c r="CH54" s="50"/>
      <c r="CI54" s="49"/>
      <c r="CJ54" s="49"/>
      <c r="CK54" s="49"/>
      <c r="CL54" s="49"/>
      <c r="CM54" s="49"/>
      <c r="CN54" s="49"/>
      <c r="CO54" s="49"/>
      <c r="CP54" s="49"/>
      <c r="CQ54" s="48"/>
      <c r="CR54" s="48"/>
      <c r="CS54" s="48"/>
      <c r="CT54" s="48"/>
      <c r="CU54" s="48"/>
      <c r="CV54" s="48"/>
    </row>
    <row r="55" spans="1:100" ht="12.75" customHeight="1" thickBot="1" x14ac:dyDescent="0.25">
      <c r="A55" s="199" t="s">
        <v>428</v>
      </c>
      <c r="B55" s="200"/>
      <c r="C55" s="111" t="s">
        <v>1004</v>
      </c>
      <c r="D55" s="111"/>
      <c r="E55" s="111"/>
      <c r="F55" s="111"/>
      <c r="G55" s="111"/>
      <c r="H55" s="111"/>
      <c r="I55" s="111"/>
      <c r="J55" s="111"/>
      <c r="K55" s="112">
        <v>440</v>
      </c>
      <c r="L55" s="112"/>
      <c r="M55" s="113"/>
      <c r="N55" s="114"/>
      <c r="O55" s="115"/>
      <c r="P55" s="116"/>
      <c r="Q55" s="199" t="s">
        <v>427</v>
      </c>
      <c r="R55" s="200"/>
      <c r="S55" s="111" t="s">
        <v>956</v>
      </c>
      <c r="T55" s="111"/>
      <c r="U55" s="111"/>
      <c r="V55" s="111"/>
      <c r="W55" s="111"/>
      <c r="X55" s="111"/>
      <c r="Y55" s="111"/>
      <c r="Z55" s="111"/>
      <c r="AA55" s="112">
        <v>430</v>
      </c>
      <c r="AB55" s="112"/>
      <c r="AC55" s="113"/>
      <c r="AD55" s="114"/>
      <c r="AE55" s="115"/>
      <c r="AF55" s="116"/>
      <c r="AG55" s="160"/>
      <c r="AH55" s="161"/>
      <c r="AI55" s="168"/>
      <c r="AJ55" s="169"/>
      <c r="AK55" s="169"/>
      <c r="AL55" s="169"/>
      <c r="AM55" s="169"/>
      <c r="AN55" s="169"/>
      <c r="AO55" s="169"/>
      <c r="AP55" s="170"/>
      <c r="AQ55" s="122"/>
      <c r="AR55" s="123"/>
      <c r="AS55" s="123"/>
      <c r="AT55" s="123"/>
      <c r="AU55" s="123"/>
      <c r="AV55" s="124"/>
      <c r="BA55" s="109" t="s">
        <v>426</v>
      </c>
      <c r="BB55" s="110"/>
      <c r="BC55" s="111" t="s">
        <v>1087</v>
      </c>
      <c r="BD55" s="111"/>
      <c r="BE55" s="111"/>
      <c r="BF55" s="111"/>
      <c r="BG55" s="111"/>
      <c r="BH55" s="111"/>
      <c r="BI55" s="111"/>
      <c r="BJ55" s="111"/>
      <c r="BK55" s="112">
        <v>540</v>
      </c>
      <c r="BL55" s="112"/>
      <c r="BM55" s="113"/>
      <c r="BN55" s="114"/>
      <c r="BO55" s="115"/>
      <c r="BP55" s="116"/>
      <c r="CI55" s="49"/>
      <c r="CJ55" s="49"/>
      <c r="CK55" s="49"/>
      <c r="CL55" s="49"/>
      <c r="CM55" s="49"/>
      <c r="CN55" s="49"/>
      <c r="CO55" s="49"/>
      <c r="CP55" s="49"/>
      <c r="CQ55" s="48"/>
      <c r="CR55" s="48"/>
      <c r="CS55" s="48"/>
      <c r="CT55" s="48"/>
      <c r="CU55" s="48"/>
      <c r="CV55" s="48"/>
    </row>
    <row r="56" spans="1:100" ht="12.75" customHeight="1" x14ac:dyDescent="0.2">
      <c r="A56" s="109" t="s">
        <v>425</v>
      </c>
      <c r="B56" s="110"/>
      <c r="C56" s="111" t="s">
        <v>1005</v>
      </c>
      <c r="D56" s="111"/>
      <c r="E56" s="111"/>
      <c r="F56" s="111"/>
      <c r="G56" s="111"/>
      <c r="H56" s="111"/>
      <c r="I56" s="111"/>
      <c r="J56" s="111"/>
      <c r="K56" s="112">
        <v>340</v>
      </c>
      <c r="L56" s="112"/>
      <c r="M56" s="113"/>
      <c r="N56" s="114"/>
      <c r="O56" s="115"/>
      <c r="P56" s="116"/>
      <c r="Q56" s="199" t="s">
        <v>424</v>
      </c>
      <c r="R56" s="200"/>
      <c r="S56" s="111" t="s">
        <v>957</v>
      </c>
      <c r="T56" s="111"/>
      <c r="U56" s="111"/>
      <c r="V56" s="111"/>
      <c r="W56" s="111"/>
      <c r="X56" s="111"/>
      <c r="Y56" s="111"/>
      <c r="Z56" s="111"/>
      <c r="AA56" s="112">
        <v>530</v>
      </c>
      <c r="AB56" s="112"/>
      <c r="AC56" s="113"/>
      <c r="AD56" s="114"/>
      <c r="AE56" s="115"/>
      <c r="AF56" s="116"/>
      <c r="BA56" s="109" t="s">
        <v>423</v>
      </c>
      <c r="BB56" s="110"/>
      <c r="BC56" s="111" t="s">
        <v>1088</v>
      </c>
      <c r="BD56" s="111"/>
      <c r="BE56" s="111"/>
      <c r="BF56" s="111"/>
      <c r="BG56" s="111"/>
      <c r="BH56" s="111"/>
      <c r="BI56" s="111"/>
      <c r="BJ56" s="111"/>
      <c r="BK56" s="112">
        <v>600</v>
      </c>
      <c r="BL56" s="112"/>
      <c r="BM56" s="113"/>
      <c r="BN56" s="114"/>
      <c r="BO56" s="115"/>
      <c r="BP56" s="116"/>
      <c r="CI56" s="49"/>
      <c r="CJ56" s="49"/>
      <c r="CK56" s="49"/>
      <c r="CL56" s="49"/>
      <c r="CM56" s="49"/>
      <c r="CN56" s="49"/>
      <c r="CO56" s="49"/>
      <c r="CP56" s="49"/>
      <c r="CQ56" s="48"/>
      <c r="CR56" s="48"/>
      <c r="CS56" s="48"/>
      <c r="CT56" s="48"/>
      <c r="CU56" s="48"/>
      <c r="CV56" s="48"/>
    </row>
    <row r="57" spans="1:100" ht="12.75" customHeight="1" x14ac:dyDescent="0.2">
      <c r="A57" s="109" t="s">
        <v>422</v>
      </c>
      <c r="B57" s="110"/>
      <c r="C57" s="111" t="s">
        <v>1006</v>
      </c>
      <c r="D57" s="111"/>
      <c r="E57" s="111"/>
      <c r="F57" s="111"/>
      <c r="G57" s="111"/>
      <c r="H57" s="111"/>
      <c r="I57" s="111"/>
      <c r="J57" s="111"/>
      <c r="K57" s="112">
        <v>450</v>
      </c>
      <c r="L57" s="112"/>
      <c r="M57" s="113"/>
      <c r="N57" s="114"/>
      <c r="O57" s="115"/>
      <c r="P57" s="116"/>
      <c r="Q57" s="180" t="s">
        <v>421</v>
      </c>
      <c r="R57" s="181"/>
      <c r="S57" s="181"/>
      <c r="T57" s="181"/>
      <c r="U57" s="181"/>
      <c r="V57" s="181"/>
      <c r="W57" s="181"/>
      <c r="X57" s="181"/>
      <c r="Y57" s="181"/>
      <c r="Z57" s="181"/>
      <c r="AA57" s="182">
        <f>SUM(AA45:AC56)</f>
        <v>6555</v>
      </c>
      <c r="AB57" s="182"/>
      <c r="AC57" s="183"/>
      <c r="AD57" s="412" t="str">
        <f>IF(AQ53="●","●",IF(COUNTA(AD45:AD56)=0,"",SUMIF(AD45:AD56,"●",AA45:AA56)+SUM(AD45:AD56)))</f>
        <v/>
      </c>
      <c r="AE57" s="410"/>
      <c r="AF57" s="411"/>
      <c r="BA57" s="109" t="s">
        <v>420</v>
      </c>
      <c r="BB57" s="110"/>
      <c r="BC57" s="111" t="s">
        <v>1089</v>
      </c>
      <c r="BD57" s="111"/>
      <c r="BE57" s="111"/>
      <c r="BF57" s="111"/>
      <c r="BG57" s="111"/>
      <c r="BH57" s="111"/>
      <c r="BI57" s="111"/>
      <c r="BJ57" s="111"/>
      <c r="BK57" s="112">
        <v>645</v>
      </c>
      <c r="BL57" s="112"/>
      <c r="BM57" s="113"/>
      <c r="BN57" s="114"/>
      <c r="BO57" s="115"/>
      <c r="BP57" s="116"/>
    </row>
    <row r="58" spans="1:100" ht="12.75" customHeight="1" thickBot="1" x14ac:dyDescent="0.25">
      <c r="A58" s="109" t="s">
        <v>419</v>
      </c>
      <c r="B58" s="110"/>
      <c r="C58" s="111" t="s">
        <v>1007</v>
      </c>
      <c r="D58" s="111"/>
      <c r="E58" s="111"/>
      <c r="F58" s="111"/>
      <c r="G58" s="111"/>
      <c r="H58" s="111"/>
      <c r="I58" s="111"/>
      <c r="J58" s="111"/>
      <c r="K58" s="112">
        <v>385</v>
      </c>
      <c r="L58" s="112"/>
      <c r="M58" s="113"/>
      <c r="N58" s="114"/>
      <c r="O58" s="115"/>
      <c r="P58" s="116"/>
      <c r="Q58" s="199" t="s">
        <v>418</v>
      </c>
      <c r="R58" s="200"/>
      <c r="S58" s="111" t="s">
        <v>958</v>
      </c>
      <c r="T58" s="111"/>
      <c r="U58" s="111"/>
      <c r="V58" s="111"/>
      <c r="W58" s="111"/>
      <c r="X58" s="111"/>
      <c r="Y58" s="111"/>
      <c r="Z58" s="111"/>
      <c r="AA58" s="112">
        <v>340</v>
      </c>
      <c r="AB58" s="112"/>
      <c r="AC58" s="113"/>
      <c r="AD58" s="114"/>
      <c r="AE58" s="115"/>
      <c r="AF58" s="116"/>
      <c r="BA58" s="109" t="s">
        <v>417</v>
      </c>
      <c r="BB58" s="110"/>
      <c r="BC58" s="111" t="s">
        <v>1090</v>
      </c>
      <c r="BD58" s="111"/>
      <c r="BE58" s="111"/>
      <c r="BF58" s="111"/>
      <c r="BG58" s="111"/>
      <c r="BH58" s="111"/>
      <c r="BI58" s="111"/>
      <c r="BJ58" s="111"/>
      <c r="BK58" s="112">
        <v>530</v>
      </c>
      <c r="BL58" s="112"/>
      <c r="BM58" s="113"/>
      <c r="BN58" s="114"/>
      <c r="BO58" s="115"/>
      <c r="BP58" s="116"/>
    </row>
    <row r="59" spans="1:100" ht="12.75" customHeight="1" x14ac:dyDescent="0.2">
      <c r="A59" s="109" t="s">
        <v>416</v>
      </c>
      <c r="B59" s="110"/>
      <c r="C59" s="111" t="s">
        <v>1008</v>
      </c>
      <c r="D59" s="111"/>
      <c r="E59" s="111"/>
      <c r="F59" s="111"/>
      <c r="G59" s="111"/>
      <c r="H59" s="111"/>
      <c r="I59" s="111"/>
      <c r="J59" s="111"/>
      <c r="K59" s="112">
        <v>660</v>
      </c>
      <c r="L59" s="112"/>
      <c r="M59" s="113"/>
      <c r="N59" s="114"/>
      <c r="O59" s="115"/>
      <c r="P59" s="116"/>
      <c r="Q59" s="199" t="s">
        <v>415</v>
      </c>
      <c r="R59" s="200"/>
      <c r="S59" s="111" t="s">
        <v>959</v>
      </c>
      <c r="T59" s="111"/>
      <c r="U59" s="111"/>
      <c r="V59" s="111"/>
      <c r="W59" s="111"/>
      <c r="X59" s="111"/>
      <c r="Y59" s="111"/>
      <c r="Z59" s="111"/>
      <c r="AA59" s="112">
        <v>295</v>
      </c>
      <c r="AB59" s="112"/>
      <c r="AC59" s="113"/>
      <c r="AD59" s="114"/>
      <c r="AE59" s="115"/>
      <c r="AF59" s="116"/>
      <c r="BA59" s="109" t="s">
        <v>414</v>
      </c>
      <c r="BB59" s="110"/>
      <c r="BC59" s="111" t="s">
        <v>1091</v>
      </c>
      <c r="BD59" s="111"/>
      <c r="BE59" s="111"/>
      <c r="BF59" s="111"/>
      <c r="BG59" s="111"/>
      <c r="BH59" s="111"/>
      <c r="BI59" s="111"/>
      <c r="BJ59" s="111"/>
      <c r="BK59" s="112">
        <v>610</v>
      </c>
      <c r="BL59" s="112"/>
      <c r="BM59" s="113"/>
      <c r="BN59" s="114"/>
      <c r="BO59" s="115"/>
      <c r="BP59" s="116"/>
      <c r="CB59" s="417" t="s">
        <v>413</v>
      </c>
      <c r="CC59" s="418"/>
      <c r="CD59" s="419"/>
      <c r="CE59" s="426" t="s">
        <v>316</v>
      </c>
      <c r="CF59" s="427"/>
      <c r="CG59" s="427"/>
      <c r="CH59" s="427"/>
      <c r="CI59" s="427"/>
      <c r="CJ59" s="427"/>
      <c r="CK59" s="427"/>
      <c r="CL59" s="427"/>
      <c r="CM59" s="427"/>
      <c r="CN59" s="427"/>
      <c r="CO59" s="428"/>
      <c r="CP59" s="429" t="s">
        <v>317</v>
      </c>
      <c r="CQ59" s="427"/>
      <c r="CR59" s="428"/>
      <c r="CS59" s="429" t="s">
        <v>318</v>
      </c>
      <c r="CT59" s="427"/>
      <c r="CU59" s="430"/>
      <c r="CV59" s="27"/>
    </row>
    <row r="60" spans="1:100" ht="12.75" customHeight="1" x14ac:dyDescent="0.2">
      <c r="A60" s="109" t="s">
        <v>412</v>
      </c>
      <c r="B60" s="110"/>
      <c r="C60" s="111" t="s">
        <v>1009</v>
      </c>
      <c r="D60" s="111"/>
      <c r="E60" s="111"/>
      <c r="F60" s="111"/>
      <c r="G60" s="111"/>
      <c r="H60" s="111"/>
      <c r="I60" s="111"/>
      <c r="J60" s="111"/>
      <c r="K60" s="112">
        <v>480</v>
      </c>
      <c r="L60" s="112"/>
      <c r="M60" s="113"/>
      <c r="N60" s="114"/>
      <c r="O60" s="115"/>
      <c r="P60" s="116"/>
      <c r="Q60" s="199" t="s">
        <v>411</v>
      </c>
      <c r="R60" s="200"/>
      <c r="S60" s="111" t="s">
        <v>960</v>
      </c>
      <c r="T60" s="111"/>
      <c r="U60" s="111"/>
      <c r="V60" s="111"/>
      <c r="W60" s="111"/>
      <c r="X60" s="111"/>
      <c r="Y60" s="111"/>
      <c r="Z60" s="111"/>
      <c r="AA60" s="112">
        <v>315</v>
      </c>
      <c r="AB60" s="112"/>
      <c r="AC60" s="113"/>
      <c r="AD60" s="114"/>
      <c r="AE60" s="115"/>
      <c r="AF60" s="116"/>
      <c r="BA60" s="237" t="s">
        <v>410</v>
      </c>
      <c r="BB60" s="110"/>
      <c r="BC60" s="111" t="s">
        <v>1092</v>
      </c>
      <c r="BD60" s="111"/>
      <c r="BE60" s="111"/>
      <c r="BF60" s="111"/>
      <c r="BG60" s="111"/>
      <c r="BH60" s="111"/>
      <c r="BI60" s="111"/>
      <c r="BJ60" s="111"/>
      <c r="BK60" s="112">
        <v>565</v>
      </c>
      <c r="BL60" s="112"/>
      <c r="BM60" s="113"/>
      <c r="BN60" s="114"/>
      <c r="BO60" s="115"/>
      <c r="BP60" s="116"/>
      <c r="CB60" s="420"/>
      <c r="CC60" s="421"/>
      <c r="CD60" s="422"/>
      <c r="CE60" s="211" t="s">
        <v>322</v>
      </c>
      <c r="CF60" s="212"/>
      <c r="CG60" s="212"/>
      <c r="CH60" s="212"/>
      <c r="CI60" s="212"/>
      <c r="CJ60" s="212"/>
      <c r="CK60" s="212"/>
      <c r="CL60" s="212"/>
      <c r="CM60" s="212"/>
      <c r="CN60" s="212"/>
      <c r="CO60" s="213"/>
      <c r="CP60" s="214">
        <v>2.7</v>
      </c>
      <c r="CQ60" s="212"/>
      <c r="CR60" s="213"/>
      <c r="CS60" s="214">
        <v>3.5</v>
      </c>
      <c r="CT60" s="212"/>
      <c r="CU60" s="215"/>
      <c r="CV60" s="27"/>
    </row>
    <row r="61" spans="1:100" ht="12.75" customHeight="1" x14ac:dyDescent="0.2">
      <c r="A61" s="109" t="s">
        <v>409</v>
      </c>
      <c r="B61" s="110"/>
      <c r="C61" s="111" t="s">
        <v>1010</v>
      </c>
      <c r="D61" s="111"/>
      <c r="E61" s="111"/>
      <c r="F61" s="111"/>
      <c r="G61" s="111"/>
      <c r="H61" s="111"/>
      <c r="I61" s="111"/>
      <c r="J61" s="111"/>
      <c r="K61" s="112">
        <v>440</v>
      </c>
      <c r="L61" s="112"/>
      <c r="M61" s="113"/>
      <c r="N61" s="114"/>
      <c r="O61" s="115"/>
      <c r="P61" s="116"/>
      <c r="Q61" s="203" t="s">
        <v>408</v>
      </c>
      <c r="R61" s="204"/>
      <c r="S61" s="204"/>
      <c r="T61" s="204"/>
      <c r="U61" s="204"/>
      <c r="V61" s="204"/>
      <c r="W61" s="204"/>
      <c r="X61" s="204"/>
      <c r="Y61" s="204"/>
      <c r="Z61" s="204"/>
      <c r="AA61" s="205">
        <f>SUM(AA58:AC60)</f>
        <v>950</v>
      </c>
      <c r="AB61" s="205"/>
      <c r="AC61" s="206"/>
      <c r="AD61" s="207" t="str">
        <f>IF(AQ53="●","●",IF(COUNTA(AD58:AD60)=0,"",SUMIF(AD58:AD60,"●",AA58:AA60)+SUM(AD58:AD60)))</f>
        <v/>
      </c>
      <c r="AE61" s="208"/>
      <c r="AF61" s="209"/>
      <c r="BA61" s="237" t="s">
        <v>407</v>
      </c>
      <c r="BB61" s="110"/>
      <c r="BC61" s="111" t="s">
        <v>1093</v>
      </c>
      <c r="BD61" s="111"/>
      <c r="BE61" s="111"/>
      <c r="BF61" s="111"/>
      <c r="BG61" s="111"/>
      <c r="BH61" s="111"/>
      <c r="BI61" s="111"/>
      <c r="BJ61" s="111"/>
      <c r="BK61" s="112">
        <v>460</v>
      </c>
      <c r="BL61" s="112"/>
      <c r="BM61" s="113"/>
      <c r="BN61" s="114"/>
      <c r="BO61" s="115"/>
      <c r="BP61" s="116"/>
      <c r="CB61" s="420"/>
      <c r="CC61" s="421"/>
      <c r="CD61" s="422"/>
      <c r="CE61" s="191" t="s">
        <v>326</v>
      </c>
      <c r="CF61" s="192"/>
      <c r="CG61" s="192"/>
      <c r="CH61" s="192"/>
      <c r="CI61" s="192"/>
      <c r="CJ61" s="192"/>
      <c r="CK61" s="192"/>
      <c r="CL61" s="192"/>
      <c r="CM61" s="192"/>
      <c r="CN61" s="192"/>
      <c r="CO61" s="193"/>
      <c r="CP61" s="194">
        <v>2.9</v>
      </c>
      <c r="CQ61" s="195"/>
      <c r="CR61" s="210"/>
      <c r="CS61" s="194">
        <v>3.7</v>
      </c>
      <c r="CT61" s="195"/>
      <c r="CU61" s="198"/>
      <c r="CV61" s="29"/>
    </row>
    <row r="62" spans="1:100" ht="12.75" customHeight="1" thickBot="1" x14ac:dyDescent="0.25">
      <c r="A62" s="109" t="s">
        <v>406</v>
      </c>
      <c r="B62" s="110"/>
      <c r="C62" s="111" t="s">
        <v>1011</v>
      </c>
      <c r="D62" s="111"/>
      <c r="E62" s="111"/>
      <c r="F62" s="111"/>
      <c r="G62" s="111"/>
      <c r="H62" s="111"/>
      <c r="I62" s="111"/>
      <c r="J62" s="111"/>
      <c r="K62" s="112">
        <v>305</v>
      </c>
      <c r="L62" s="112"/>
      <c r="M62" s="113"/>
      <c r="N62" s="114"/>
      <c r="O62" s="115"/>
      <c r="P62" s="116"/>
      <c r="Q62" s="199" t="s">
        <v>405</v>
      </c>
      <c r="R62" s="200"/>
      <c r="S62" s="111" t="s">
        <v>961</v>
      </c>
      <c r="T62" s="111"/>
      <c r="U62" s="111"/>
      <c r="V62" s="111"/>
      <c r="W62" s="111"/>
      <c r="X62" s="111"/>
      <c r="Y62" s="111"/>
      <c r="Z62" s="111"/>
      <c r="AA62" s="112">
        <v>370</v>
      </c>
      <c r="AB62" s="112"/>
      <c r="AC62" s="113"/>
      <c r="AD62" s="114"/>
      <c r="AE62" s="115"/>
      <c r="AF62" s="116"/>
      <c r="BA62" s="180" t="s">
        <v>404</v>
      </c>
      <c r="BB62" s="181"/>
      <c r="BC62" s="181"/>
      <c r="BD62" s="181"/>
      <c r="BE62" s="181"/>
      <c r="BF62" s="181"/>
      <c r="BG62" s="181"/>
      <c r="BH62" s="181"/>
      <c r="BI62" s="181"/>
      <c r="BJ62" s="181"/>
      <c r="BK62" s="182">
        <f>SUM(BK47:BM61)</f>
        <v>8955</v>
      </c>
      <c r="BL62" s="182"/>
      <c r="BM62" s="183"/>
      <c r="BN62" s="412" t="str">
        <f>IF(CQ51="●","●",IF(COUNTA(BN47:BN61)=0,"",SUMIF(BN47:BN61,"●",BK47:BK61)+SUM(BN47:BN61)))</f>
        <v/>
      </c>
      <c r="BO62" s="410"/>
      <c r="BP62" s="411"/>
      <c r="CB62" s="420"/>
      <c r="CC62" s="421"/>
      <c r="CD62" s="422"/>
      <c r="CE62" s="191" t="s">
        <v>330</v>
      </c>
      <c r="CF62" s="192"/>
      <c r="CG62" s="192"/>
      <c r="CH62" s="192"/>
      <c r="CI62" s="192"/>
      <c r="CJ62" s="192"/>
      <c r="CK62" s="192"/>
      <c r="CL62" s="192"/>
      <c r="CM62" s="192"/>
      <c r="CN62" s="192"/>
      <c r="CO62" s="193"/>
      <c r="CP62" s="194">
        <v>3.3</v>
      </c>
      <c r="CQ62" s="195"/>
      <c r="CR62" s="210"/>
      <c r="CS62" s="194">
        <v>4</v>
      </c>
      <c r="CT62" s="195"/>
      <c r="CU62" s="198"/>
      <c r="CV62" s="29"/>
    </row>
    <row r="63" spans="1:100" ht="12.75" customHeight="1" thickTop="1" x14ac:dyDescent="0.2">
      <c r="A63" s="109" t="s">
        <v>403</v>
      </c>
      <c r="B63" s="110"/>
      <c r="C63" s="111" t="s">
        <v>1012</v>
      </c>
      <c r="D63" s="111"/>
      <c r="E63" s="111"/>
      <c r="F63" s="111"/>
      <c r="G63" s="111"/>
      <c r="H63" s="111"/>
      <c r="I63" s="111"/>
      <c r="J63" s="111"/>
      <c r="K63" s="112">
        <v>465</v>
      </c>
      <c r="L63" s="112"/>
      <c r="M63" s="113"/>
      <c r="N63" s="114"/>
      <c r="O63" s="115"/>
      <c r="P63" s="116"/>
      <c r="Q63" s="199" t="s">
        <v>402</v>
      </c>
      <c r="R63" s="200"/>
      <c r="S63" s="111" t="s">
        <v>962</v>
      </c>
      <c r="T63" s="111"/>
      <c r="U63" s="111"/>
      <c r="V63" s="111"/>
      <c r="W63" s="111"/>
      <c r="X63" s="111"/>
      <c r="Y63" s="111"/>
      <c r="Z63" s="111"/>
      <c r="AA63" s="112">
        <v>410</v>
      </c>
      <c r="AB63" s="112"/>
      <c r="AC63" s="113"/>
      <c r="AD63" s="114"/>
      <c r="AE63" s="115"/>
      <c r="AF63" s="116"/>
      <c r="BA63" s="31"/>
      <c r="BB63" s="31"/>
      <c r="BC63" s="31"/>
      <c r="BD63" s="31"/>
      <c r="BE63" s="31"/>
      <c r="BF63" s="31"/>
      <c r="BG63" s="31"/>
      <c r="BH63" s="31"/>
      <c r="BI63" s="31"/>
      <c r="BJ63" s="31"/>
      <c r="BK63" s="31"/>
      <c r="BL63" s="31"/>
      <c r="BM63" s="31"/>
      <c r="BN63" s="9"/>
      <c r="BO63" s="9"/>
      <c r="BP63" s="9"/>
      <c r="CB63" s="420"/>
      <c r="CC63" s="421"/>
      <c r="CD63" s="422"/>
      <c r="CE63" s="191" t="s">
        <v>334</v>
      </c>
      <c r="CF63" s="192"/>
      <c r="CG63" s="192"/>
      <c r="CH63" s="192"/>
      <c r="CI63" s="192"/>
      <c r="CJ63" s="192"/>
      <c r="CK63" s="192"/>
      <c r="CL63" s="192"/>
      <c r="CM63" s="192"/>
      <c r="CN63" s="192"/>
      <c r="CO63" s="193"/>
      <c r="CP63" s="194">
        <v>4</v>
      </c>
      <c r="CQ63" s="195"/>
      <c r="CR63" s="195"/>
      <c r="CS63" s="196">
        <v>5.0999999999999996</v>
      </c>
      <c r="CT63" s="192"/>
      <c r="CU63" s="197"/>
      <c r="CV63" s="27"/>
    </row>
    <row r="64" spans="1:100" ht="12.75" customHeight="1" x14ac:dyDescent="0.2">
      <c r="A64" s="109" t="s">
        <v>401</v>
      </c>
      <c r="B64" s="110"/>
      <c r="C64" s="111" t="s">
        <v>1013</v>
      </c>
      <c r="D64" s="111"/>
      <c r="E64" s="111"/>
      <c r="F64" s="111"/>
      <c r="G64" s="111"/>
      <c r="H64" s="111"/>
      <c r="I64" s="111"/>
      <c r="J64" s="111"/>
      <c r="K64" s="112">
        <v>520</v>
      </c>
      <c r="L64" s="112"/>
      <c r="M64" s="113"/>
      <c r="N64" s="114"/>
      <c r="O64" s="115"/>
      <c r="P64" s="116"/>
      <c r="Q64" s="203" t="s">
        <v>209</v>
      </c>
      <c r="R64" s="204"/>
      <c r="S64" s="204"/>
      <c r="T64" s="204"/>
      <c r="U64" s="204"/>
      <c r="V64" s="204"/>
      <c r="W64" s="204"/>
      <c r="X64" s="204"/>
      <c r="Y64" s="204"/>
      <c r="Z64" s="204"/>
      <c r="AA64" s="205">
        <f>SUM(AA62:AA63)</f>
        <v>780</v>
      </c>
      <c r="AB64" s="205"/>
      <c r="AC64" s="206"/>
      <c r="AD64" s="207" t="str">
        <f>IF(AQ53="●","●",IF(COUNTA(AD62:AD63)=0,"",SUMIF(AD62:AD63,"●",AA62:AA63)+SUM(AD62:AD63)))</f>
        <v/>
      </c>
      <c r="AE64" s="208"/>
      <c r="AF64" s="209"/>
      <c r="CB64" s="420"/>
      <c r="CC64" s="421"/>
      <c r="CD64" s="422"/>
      <c r="CE64" s="184" t="s">
        <v>338</v>
      </c>
      <c r="CF64" s="185"/>
      <c r="CG64" s="185"/>
      <c r="CH64" s="185"/>
      <c r="CI64" s="185"/>
      <c r="CJ64" s="185"/>
      <c r="CK64" s="185"/>
      <c r="CL64" s="185"/>
      <c r="CM64" s="185"/>
      <c r="CN64" s="185"/>
      <c r="CO64" s="186"/>
      <c r="CP64" s="187">
        <v>4.4000000000000004</v>
      </c>
      <c r="CQ64" s="188"/>
      <c r="CR64" s="189"/>
      <c r="CS64" s="187">
        <v>5.5</v>
      </c>
      <c r="CT64" s="188"/>
      <c r="CU64" s="190"/>
      <c r="CV64" s="29"/>
    </row>
    <row r="65" spans="1:100" ht="12.75" customHeight="1" x14ac:dyDescent="0.2">
      <c r="A65" s="180" t="s">
        <v>400</v>
      </c>
      <c r="B65" s="181"/>
      <c r="C65" s="181"/>
      <c r="D65" s="181"/>
      <c r="E65" s="181"/>
      <c r="F65" s="181"/>
      <c r="G65" s="181"/>
      <c r="H65" s="181"/>
      <c r="I65" s="181"/>
      <c r="J65" s="181"/>
      <c r="K65" s="182">
        <f>SUM(K53:M64)</f>
        <v>5300</v>
      </c>
      <c r="L65" s="182"/>
      <c r="M65" s="183"/>
      <c r="N65" s="207" t="str">
        <f>IF(AQ53="●","●",IF(COUNTA(N53:N64)=0,"",SUMIF(N53:N64,"●",K53:K64)+SUM(N53:N64)))</f>
        <v/>
      </c>
      <c r="O65" s="208"/>
      <c r="P65" s="209"/>
      <c r="Q65" s="199" t="s">
        <v>399</v>
      </c>
      <c r="R65" s="200"/>
      <c r="S65" s="111" t="s">
        <v>963</v>
      </c>
      <c r="T65" s="111"/>
      <c r="U65" s="111"/>
      <c r="V65" s="111"/>
      <c r="W65" s="111"/>
      <c r="X65" s="111"/>
      <c r="Y65" s="111"/>
      <c r="Z65" s="111"/>
      <c r="AA65" s="112">
        <v>710</v>
      </c>
      <c r="AB65" s="112"/>
      <c r="AC65" s="113"/>
      <c r="AD65" s="114"/>
      <c r="AE65" s="115"/>
      <c r="AF65" s="116"/>
      <c r="CB65" s="420"/>
      <c r="CC65" s="421"/>
      <c r="CD65" s="422"/>
      <c r="CE65" s="171" t="s">
        <v>341</v>
      </c>
      <c r="CF65" s="172"/>
      <c r="CG65" s="172"/>
      <c r="CH65" s="172"/>
      <c r="CI65" s="172"/>
      <c r="CJ65" s="172"/>
      <c r="CK65" s="172"/>
      <c r="CL65" s="172"/>
      <c r="CM65" s="172"/>
      <c r="CN65" s="172"/>
      <c r="CO65" s="172"/>
      <c r="CP65" s="172"/>
      <c r="CQ65" s="172"/>
      <c r="CR65" s="172"/>
      <c r="CS65" s="172"/>
      <c r="CT65" s="172"/>
      <c r="CU65" s="173"/>
      <c r="CV65" s="30"/>
    </row>
    <row r="66" spans="1:100" ht="12.75" customHeight="1" x14ac:dyDescent="0.2">
      <c r="A66" s="109" t="s">
        <v>398</v>
      </c>
      <c r="B66" s="110"/>
      <c r="C66" s="111" t="s">
        <v>1014</v>
      </c>
      <c r="D66" s="111"/>
      <c r="E66" s="111"/>
      <c r="F66" s="111"/>
      <c r="G66" s="111"/>
      <c r="H66" s="111"/>
      <c r="I66" s="111"/>
      <c r="J66" s="111"/>
      <c r="K66" s="112">
        <v>480</v>
      </c>
      <c r="L66" s="112"/>
      <c r="M66" s="113"/>
      <c r="N66" s="114"/>
      <c r="O66" s="115"/>
      <c r="P66" s="116"/>
      <c r="Q66" s="199" t="s">
        <v>397</v>
      </c>
      <c r="R66" s="200"/>
      <c r="S66" s="111" t="s">
        <v>964</v>
      </c>
      <c r="T66" s="111"/>
      <c r="U66" s="111"/>
      <c r="V66" s="111"/>
      <c r="W66" s="111"/>
      <c r="X66" s="111"/>
      <c r="Y66" s="111"/>
      <c r="Z66" s="111"/>
      <c r="AA66" s="112">
        <v>660</v>
      </c>
      <c r="AB66" s="112"/>
      <c r="AC66" s="113"/>
      <c r="AD66" s="114"/>
      <c r="AE66" s="115"/>
      <c r="AF66" s="116"/>
      <c r="CB66" s="420"/>
      <c r="CC66" s="421"/>
      <c r="CD66" s="422"/>
      <c r="CE66" s="174"/>
      <c r="CF66" s="175"/>
      <c r="CG66" s="175"/>
      <c r="CH66" s="175"/>
      <c r="CI66" s="175"/>
      <c r="CJ66" s="175"/>
      <c r="CK66" s="175"/>
      <c r="CL66" s="175"/>
      <c r="CM66" s="175"/>
      <c r="CN66" s="175"/>
      <c r="CO66" s="175"/>
      <c r="CP66" s="175"/>
      <c r="CQ66" s="175"/>
      <c r="CR66" s="175"/>
      <c r="CS66" s="175"/>
      <c r="CT66" s="175"/>
      <c r="CU66" s="176"/>
      <c r="CV66" s="30"/>
    </row>
    <row r="67" spans="1:100" ht="12.75" customHeight="1" x14ac:dyDescent="0.2">
      <c r="A67" s="109" t="s">
        <v>396</v>
      </c>
      <c r="B67" s="110"/>
      <c r="C67" s="111" t="s">
        <v>1015</v>
      </c>
      <c r="D67" s="111"/>
      <c r="E67" s="111"/>
      <c r="F67" s="111"/>
      <c r="G67" s="111"/>
      <c r="H67" s="111"/>
      <c r="I67" s="111"/>
      <c r="J67" s="111"/>
      <c r="K67" s="112">
        <v>510</v>
      </c>
      <c r="L67" s="112"/>
      <c r="M67" s="113"/>
      <c r="N67" s="114"/>
      <c r="O67" s="115"/>
      <c r="P67" s="116"/>
      <c r="Q67" s="199" t="s">
        <v>395</v>
      </c>
      <c r="R67" s="200"/>
      <c r="S67" s="111" t="s">
        <v>965</v>
      </c>
      <c r="T67" s="111"/>
      <c r="U67" s="111"/>
      <c r="V67" s="111"/>
      <c r="W67" s="111"/>
      <c r="X67" s="111"/>
      <c r="Y67" s="111"/>
      <c r="Z67" s="111"/>
      <c r="AA67" s="112">
        <v>535</v>
      </c>
      <c r="AB67" s="112"/>
      <c r="AC67" s="113"/>
      <c r="AD67" s="114"/>
      <c r="AE67" s="115"/>
      <c r="AF67" s="116"/>
      <c r="CB67" s="420"/>
      <c r="CC67" s="421"/>
      <c r="CD67" s="422"/>
      <c r="CE67" s="174"/>
      <c r="CF67" s="175"/>
      <c r="CG67" s="175"/>
      <c r="CH67" s="175"/>
      <c r="CI67" s="175"/>
      <c r="CJ67" s="175"/>
      <c r="CK67" s="175"/>
      <c r="CL67" s="175"/>
      <c r="CM67" s="175"/>
      <c r="CN67" s="175"/>
      <c r="CO67" s="175"/>
      <c r="CP67" s="175"/>
      <c r="CQ67" s="175"/>
      <c r="CR67" s="175"/>
      <c r="CS67" s="175"/>
      <c r="CT67" s="175"/>
      <c r="CU67" s="176"/>
      <c r="CV67" s="30"/>
    </row>
    <row r="68" spans="1:100" ht="12.75" customHeight="1" x14ac:dyDescent="0.2">
      <c r="A68" s="109" t="s">
        <v>394</v>
      </c>
      <c r="B68" s="110"/>
      <c r="C68" s="111" t="s">
        <v>1016</v>
      </c>
      <c r="D68" s="111"/>
      <c r="E68" s="111"/>
      <c r="F68" s="111"/>
      <c r="G68" s="111"/>
      <c r="H68" s="111"/>
      <c r="I68" s="111"/>
      <c r="J68" s="111"/>
      <c r="K68" s="112">
        <v>875</v>
      </c>
      <c r="L68" s="112"/>
      <c r="M68" s="113"/>
      <c r="N68" s="114"/>
      <c r="O68" s="115"/>
      <c r="P68" s="116"/>
      <c r="Q68" s="199" t="s">
        <v>393</v>
      </c>
      <c r="R68" s="200"/>
      <c r="S68" s="111" t="s">
        <v>966</v>
      </c>
      <c r="T68" s="111"/>
      <c r="U68" s="111"/>
      <c r="V68" s="111"/>
      <c r="W68" s="111"/>
      <c r="X68" s="111"/>
      <c r="Y68" s="111"/>
      <c r="Z68" s="111"/>
      <c r="AA68" s="112">
        <v>290</v>
      </c>
      <c r="AB68" s="112"/>
      <c r="AC68" s="113"/>
      <c r="AD68" s="114"/>
      <c r="AE68" s="115"/>
      <c r="AF68" s="116"/>
      <c r="CB68" s="420"/>
      <c r="CC68" s="421"/>
      <c r="CD68" s="422"/>
      <c r="CE68" s="174"/>
      <c r="CF68" s="175"/>
      <c r="CG68" s="175"/>
      <c r="CH68" s="175"/>
      <c r="CI68" s="175"/>
      <c r="CJ68" s="175"/>
      <c r="CK68" s="175"/>
      <c r="CL68" s="175"/>
      <c r="CM68" s="175"/>
      <c r="CN68" s="175"/>
      <c r="CO68" s="175"/>
      <c r="CP68" s="175"/>
      <c r="CQ68" s="175"/>
      <c r="CR68" s="175"/>
      <c r="CS68" s="175"/>
      <c r="CT68" s="175"/>
      <c r="CU68" s="176"/>
      <c r="CV68" s="30"/>
    </row>
    <row r="69" spans="1:100" ht="12.75" customHeight="1" thickBot="1" x14ac:dyDescent="0.25">
      <c r="A69" s="180" t="s">
        <v>392</v>
      </c>
      <c r="B69" s="181"/>
      <c r="C69" s="181"/>
      <c r="D69" s="181"/>
      <c r="E69" s="181"/>
      <c r="F69" s="181"/>
      <c r="G69" s="181"/>
      <c r="H69" s="181"/>
      <c r="I69" s="181"/>
      <c r="J69" s="181"/>
      <c r="K69" s="182">
        <f>SUM(K66:M68)</f>
        <v>1865</v>
      </c>
      <c r="L69" s="182"/>
      <c r="M69" s="183"/>
      <c r="N69" s="412" t="str">
        <f>IF(AQ53="●","●",IF(COUNTA(N66:N68)=0,"",SUMIF(N66:N68,"●",K66:K68)+SUM(N66:N68)))</f>
        <v/>
      </c>
      <c r="O69" s="410"/>
      <c r="P69" s="411"/>
      <c r="Q69" s="199" t="s">
        <v>391</v>
      </c>
      <c r="R69" s="200"/>
      <c r="S69" s="111" t="s">
        <v>967</v>
      </c>
      <c r="T69" s="111"/>
      <c r="U69" s="111"/>
      <c r="V69" s="111"/>
      <c r="W69" s="111"/>
      <c r="X69" s="111"/>
      <c r="Y69" s="111"/>
      <c r="Z69" s="111"/>
      <c r="AA69" s="112">
        <v>360</v>
      </c>
      <c r="AB69" s="112"/>
      <c r="AC69" s="113"/>
      <c r="AD69" s="114"/>
      <c r="AE69" s="115"/>
      <c r="AF69" s="116"/>
      <c r="CB69" s="423"/>
      <c r="CC69" s="424"/>
      <c r="CD69" s="425"/>
      <c r="CE69" s="177"/>
      <c r="CF69" s="178"/>
      <c r="CG69" s="178"/>
      <c r="CH69" s="178"/>
      <c r="CI69" s="178"/>
      <c r="CJ69" s="178"/>
      <c r="CK69" s="178"/>
      <c r="CL69" s="178"/>
      <c r="CM69" s="178"/>
      <c r="CN69" s="178"/>
      <c r="CO69" s="178"/>
      <c r="CP69" s="178"/>
      <c r="CQ69" s="178"/>
      <c r="CR69" s="178"/>
      <c r="CS69" s="178"/>
      <c r="CT69" s="178"/>
      <c r="CU69" s="179"/>
    </row>
    <row r="70" spans="1:100" ht="12.75" customHeight="1" thickTop="1" thickBot="1" x14ac:dyDescent="0.25">
      <c r="A70" s="31"/>
      <c r="B70" s="31"/>
      <c r="C70" s="31"/>
      <c r="D70" s="31"/>
      <c r="E70" s="31"/>
      <c r="F70" s="31"/>
      <c r="G70" s="31"/>
      <c r="H70" s="31"/>
      <c r="I70" s="31"/>
      <c r="J70" s="31"/>
      <c r="K70" s="31"/>
      <c r="L70" s="31"/>
      <c r="M70" s="31"/>
      <c r="N70" s="9"/>
      <c r="O70" s="9"/>
      <c r="P70" s="9"/>
      <c r="Q70" s="180" t="s">
        <v>390</v>
      </c>
      <c r="R70" s="181"/>
      <c r="S70" s="181"/>
      <c r="T70" s="181"/>
      <c r="U70" s="181"/>
      <c r="V70" s="181"/>
      <c r="W70" s="181"/>
      <c r="X70" s="181"/>
      <c r="Y70" s="181"/>
      <c r="Z70" s="181"/>
      <c r="AA70" s="182">
        <f>SUM(AA65:AC69)</f>
        <v>2555</v>
      </c>
      <c r="AB70" s="182"/>
      <c r="AC70" s="183"/>
      <c r="AD70" s="412" t="str">
        <f>IF(AQ53="●","●",IF(COUNTA(AD65:AD69)=0,"",SUMIF(AD65:AD69,"●",AA65:AA69)+SUM(AD65:AD69)))</f>
        <v/>
      </c>
      <c r="AE70" s="410"/>
      <c r="AF70" s="411"/>
    </row>
    <row r="71" spans="1:100" ht="12.75" customHeight="1" thickTop="1" x14ac:dyDescent="0.2">
      <c r="Q71" s="31"/>
      <c r="R71" s="31"/>
      <c r="S71" s="31"/>
      <c r="T71" s="31"/>
      <c r="U71" s="31"/>
      <c r="V71" s="31"/>
      <c r="W71" s="31"/>
      <c r="X71" s="31"/>
      <c r="Y71" s="31"/>
      <c r="Z71" s="31"/>
      <c r="AA71" s="31"/>
      <c r="AB71" s="31"/>
      <c r="AC71" s="31"/>
      <c r="AD71" s="9"/>
      <c r="AE71" s="9"/>
      <c r="AF71" s="9"/>
      <c r="BL71" s="147" t="s">
        <v>389</v>
      </c>
      <c r="BM71" s="148"/>
      <c r="BN71" s="148"/>
      <c r="BO71" s="148"/>
      <c r="BP71" s="149"/>
      <c r="BQ71" s="148" t="s">
        <v>345</v>
      </c>
      <c r="BR71" s="148"/>
      <c r="BS71" s="148"/>
      <c r="BT71" s="148"/>
      <c r="BU71" s="148"/>
      <c r="BV71" s="149"/>
      <c r="BW71" s="148" t="s">
        <v>388</v>
      </c>
      <c r="BX71" s="148"/>
      <c r="BY71" s="151"/>
      <c r="CB71" s="152" t="s">
        <v>346</v>
      </c>
      <c r="CC71" s="153"/>
      <c r="CD71" s="153"/>
      <c r="CE71" s="153"/>
      <c r="CF71" s="431" t="s">
        <v>347</v>
      </c>
      <c r="CG71" s="431"/>
      <c r="CH71" s="431"/>
      <c r="CI71" s="431"/>
      <c r="CJ71" s="431"/>
      <c r="CK71" s="431"/>
      <c r="CL71" s="431"/>
      <c r="CM71" s="431"/>
      <c r="CN71" s="431"/>
      <c r="CO71" s="431"/>
      <c r="CP71" s="431"/>
      <c r="CQ71" s="431"/>
      <c r="CR71" s="431"/>
      <c r="CS71" s="431"/>
      <c r="CT71" s="431"/>
      <c r="CU71" s="431"/>
      <c r="CV71" s="432"/>
    </row>
    <row r="72" spans="1:100" ht="12.75" customHeight="1" thickBot="1" x14ac:dyDescent="0.25">
      <c r="BL72" s="125" t="s">
        <v>387</v>
      </c>
      <c r="BM72" s="126"/>
      <c r="BN72" s="126"/>
      <c r="BO72" s="126"/>
      <c r="BP72" s="127"/>
      <c r="BQ72" s="433">
        <f>AI53</f>
        <v>61500</v>
      </c>
      <c r="BR72" s="433"/>
      <c r="BS72" s="433"/>
      <c r="BT72" s="433"/>
      <c r="BU72" s="130" t="s">
        <v>350</v>
      </c>
      <c r="BV72" s="131"/>
      <c r="BW72" s="132"/>
      <c r="BX72" s="132"/>
      <c r="BY72" s="133"/>
      <c r="CB72" s="154"/>
      <c r="CC72" s="155"/>
      <c r="CD72" s="155"/>
      <c r="CE72" s="155"/>
      <c r="CF72" s="434" t="s">
        <v>351</v>
      </c>
      <c r="CG72" s="434"/>
      <c r="CH72" s="434"/>
      <c r="CI72" s="434"/>
      <c r="CJ72" s="434"/>
      <c r="CK72" s="434"/>
      <c r="CL72" s="434"/>
      <c r="CM72" s="434"/>
      <c r="CN72" s="434"/>
      <c r="CO72" s="434"/>
      <c r="CP72" s="434"/>
      <c r="CQ72" s="434"/>
      <c r="CR72" s="434"/>
      <c r="CS72" s="434"/>
      <c r="CT72" s="434"/>
      <c r="CU72" s="434"/>
      <c r="CV72" s="435"/>
    </row>
    <row r="73" spans="1:100" ht="12.75" customHeight="1" thickBot="1" x14ac:dyDescent="0.25">
      <c r="W73" s="65" t="s">
        <v>386</v>
      </c>
      <c r="X73" s="65"/>
      <c r="Y73" s="65"/>
      <c r="Z73" s="65"/>
      <c r="AA73" s="65"/>
      <c r="AB73" s="65"/>
      <c r="AC73" s="65"/>
      <c r="AD73" s="65"/>
      <c r="AE73" s="65"/>
      <c r="AF73" s="65"/>
      <c r="BL73" s="75" t="s">
        <v>385</v>
      </c>
      <c r="BM73" s="76"/>
      <c r="BN73" s="76"/>
      <c r="BO73" s="76"/>
      <c r="BP73" s="77"/>
      <c r="BQ73" s="437">
        <f>CI51</f>
        <v>47360</v>
      </c>
      <c r="BR73" s="437"/>
      <c r="BS73" s="437"/>
      <c r="BT73" s="437"/>
      <c r="BU73" s="80" t="s">
        <v>350</v>
      </c>
      <c r="BV73" s="81"/>
      <c r="BW73" s="438"/>
      <c r="BX73" s="438"/>
      <c r="BY73" s="439"/>
      <c r="CB73" s="139" t="s">
        <v>354</v>
      </c>
      <c r="CC73" s="140"/>
      <c r="CD73" s="140"/>
      <c r="CE73" s="140"/>
      <c r="CF73" s="441" t="s">
        <v>355</v>
      </c>
      <c r="CG73" s="441"/>
      <c r="CH73" s="441"/>
      <c r="CI73" s="441"/>
      <c r="CJ73" s="441"/>
      <c r="CK73" s="441"/>
      <c r="CL73" s="441"/>
      <c r="CM73" s="441"/>
      <c r="CN73" s="441"/>
      <c r="CO73" s="441"/>
      <c r="CP73" s="441"/>
      <c r="CQ73" s="441"/>
      <c r="CR73" s="441"/>
      <c r="CS73" s="441"/>
      <c r="CT73" s="441"/>
      <c r="CU73" s="441"/>
      <c r="CV73" s="442"/>
    </row>
    <row r="74" spans="1:100" ht="12.75" customHeight="1" thickBot="1" x14ac:dyDescent="0.25">
      <c r="W74" s="440" t="s">
        <v>365</v>
      </c>
      <c r="X74" s="440"/>
      <c r="Y74" s="440"/>
      <c r="Z74" s="440"/>
      <c r="AA74" s="440"/>
      <c r="AB74" s="64"/>
      <c r="AC74" s="64"/>
      <c r="AD74" s="64"/>
      <c r="AE74" s="65" t="s">
        <v>367</v>
      </c>
      <c r="AF74" s="65"/>
      <c r="BL74" s="66" t="s">
        <v>384</v>
      </c>
      <c r="BM74" s="67"/>
      <c r="BN74" s="67"/>
      <c r="BO74" s="67"/>
      <c r="BP74" s="68"/>
      <c r="BQ74" s="436">
        <f>BQ72+BQ73</f>
        <v>108860</v>
      </c>
      <c r="BR74" s="436"/>
      <c r="BS74" s="436"/>
      <c r="BT74" s="436"/>
      <c r="BU74" s="71" t="s">
        <v>350</v>
      </c>
      <c r="BV74" s="71"/>
      <c r="BW74" s="71"/>
      <c r="BX74" s="71"/>
      <c r="BY74" s="72"/>
      <c r="CB74" s="141"/>
      <c r="CC74" s="142"/>
      <c r="CD74" s="142"/>
      <c r="CE74" s="142"/>
      <c r="CF74" s="443"/>
      <c r="CG74" s="443"/>
      <c r="CH74" s="443"/>
      <c r="CI74" s="443"/>
      <c r="CJ74" s="443"/>
      <c r="CK74" s="443"/>
      <c r="CL74" s="443"/>
      <c r="CM74" s="443"/>
      <c r="CN74" s="443"/>
      <c r="CO74" s="443"/>
      <c r="CP74" s="443"/>
      <c r="CQ74" s="443"/>
      <c r="CR74" s="443"/>
      <c r="CS74" s="443"/>
      <c r="CT74" s="443"/>
      <c r="CU74" s="443"/>
      <c r="CV74" s="444"/>
    </row>
    <row r="75" spans="1:100" ht="12.75" customHeight="1" x14ac:dyDescent="0.2">
      <c r="A75" t="s">
        <v>361</v>
      </c>
      <c r="W75" s="440" t="s">
        <v>383</v>
      </c>
      <c r="X75" s="440"/>
      <c r="Y75" s="440"/>
      <c r="Z75" s="440"/>
      <c r="AA75" s="440"/>
      <c r="AB75" s="64"/>
      <c r="AC75" s="64"/>
      <c r="AD75" s="64"/>
      <c r="AE75" s="65" t="s">
        <v>367</v>
      </c>
      <c r="AF75" s="65"/>
      <c r="BL75" s="448" t="s">
        <v>382</v>
      </c>
      <c r="BM75" s="448"/>
      <c r="BN75" s="448"/>
      <c r="BO75" s="448"/>
      <c r="BP75" s="448"/>
      <c r="BQ75" s="448"/>
      <c r="BR75" s="448"/>
      <c r="BS75" s="448"/>
      <c r="BT75" s="448"/>
      <c r="BU75" s="448"/>
      <c r="BV75" s="448"/>
      <c r="BW75" s="448"/>
      <c r="BX75" s="448"/>
      <c r="BY75" s="448"/>
      <c r="CB75" s="450" t="s">
        <v>381</v>
      </c>
      <c r="CC75" s="451"/>
      <c r="CD75" s="451"/>
      <c r="CE75" s="451"/>
      <c r="CF75" s="451"/>
      <c r="CG75" s="451"/>
      <c r="CH75" s="451"/>
      <c r="CI75" s="451"/>
      <c r="CJ75" s="451"/>
      <c r="CK75" s="451"/>
      <c r="CL75" s="451"/>
      <c r="CM75" s="451"/>
      <c r="CN75" s="451"/>
      <c r="CO75" s="451"/>
      <c r="CP75" s="451"/>
      <c r="CQ75" s="451"/>
      <c r="CR75" s="451"/>
      <c r="CS75" s="451"/>
      <c r="CT75" s="451"/>
      <c r="CU75" s="451"/>
      <c r="CV75" s="452"/>
    </row>
    <row r="76" spans="1:100" ht="12.75" customHeight="1" x14ac:dyDescent="0.2">
      <c r="A76" t="s">
        <v>364</v>
      </c>
      <c r="W76" s="440" t="s">
        <v>380</v>
      </c>
      <c r="X76" s="440"/>
      <c r="Y76" s="440"/>
      <c r="Z76" s="440"/>
      <c r="AA76" s="440"/>
      <c r="AB76" s="64"/>
      <c r="AC76" s="64"/>
      <c r="AD76" s="64"/>
      <c r="AE76" s="65" t="s">
        <v>367</v>
      </c>
      <c r="AF76" s="65"/>
      <c r="BL76" s="449"/>
      <c r="BM76" s="449"/>
      <c r="BN76" s="449"/>
      <c r="BO76" s="449"/>
      <c r="BP76" s="449"/>
      <c r="BQ76" s="449"/>
      <c r="BR76" s="449"/>
      <c r="BS76" s="449"/>
      <c r="BT76" s="449"/>
      <c r="BU76" s="449"/>
      <c r="BV76" s="449"/>
      <c r="BW76" s="449"/>
      <c r="BX76" s="449"/>
      <c r="BY76" s="449"/>
      <c r="CB76" s="36"/>
      <c r="CC76" s="37"/>
      <c r="CD76" s="37"/>
      <c r="CE76" s="37"/>
      <c r="CF76" s="96" t="s">
        <v>363</v>
      </c>
      <c r="CG76" s="96"/>
      <c r="CH76" s="96"/>
      <c r="CI76" s="96"/>
      <c r="CJ76" s="96"/>
      <c r="CK76" s="96"/>
      <c r="CL76" s="96"/>
      <c r="CM76" s="96"/>
      <c r="CN76" s="96"/>
      <c r="CO76" s="96"/>
      <c r="CP76" s="96"/>
      <c r="CQ76" s="96"/>
      <c r="CR76" s="96"/>
      <c r="CS76" s="96"/>
      <c r="CT76" s="96"/>
      <c r="CU76" s="96"/>
      <c r="CV76" s="97"/>
    </row>
    <row r="77" spans="1:100" ht="12.75" customHeight="1" x14ac:dyDescent="0.2">
      <c r="A77" t="s">
        <v>372</v>
      </c>
      <c r="BL77" s="449"/>
      <c r="BM77" s="449"/>
      <c r="BN77" s="449"/>
      <c r="BO77" s="449"/>
      <c r="BP77" s="449"/>
      <c r="BQ77" s="449"/>
      <c r="BR77" s="449"/>
      <c r="BS77" s="449"/>
      <c r="BT77" s="449"/>
      <c r="BU77" s="449"/>
      <c r="BV77" s="449"/>
      <c r="BW77" s="449"/>
      <c r="BX77" s="449"/>
      <c r="BY77" s="449"/>
      <c r="CB77" s="55" t="s">
        <v>369</v>
      </c>
      <c r="CC77" s="56"/>
      <c r="CD77" s="56"/>
      <c r="CE77" s="56"/>
      <c r="CF77" s="445" t="s">
        <v>370</v>
      </c>
      <c r="CG77" s="445"/>
      <c r="CH77" s="445"/>
      <c r="CI77" s="445"/>
      <c r="CJ77" s="445"/>
      <c r="CK77" s="445"/>
      <c r="CL77" s="445"/>
      <c r="CM77" s="445"/>
      <c r="CN77" s="60" t="s">
        <v>371</v>
      </c>
      <c r="CO77" s="60"/>
      <c r="CP77" s="60"/>
      <c r="CQ77" s="60"/>
      <c r="CR77" s="60"/>
      <c r="CS77" s="60"/>
      <c r="CT77" s="60"/>
      <c r="CU77" s="60"/>
      <c r="CV77" s="61"/>
    </row>
    <row r="78" spans="1:100" ht="12.75" customHeight="1" x14ac:dyDescent="0.2">
      <c r="A78" t="s">
        <v>376</v>
      </c>
      <c r="BZ78" s="47"/>
      <c r="CA78" s="47"/>
      <c r="CB78" s="55"/>
      <c r="CC78" s="56"/>
      <c r="CD78" s="56"/>
      <c r="CE78" s="56"/>
      <c r="CF78" s="20" t="s">
        <v>375</v>
      </c>
      <c r="CG78" s="20"/>
      <c r="CH78" s="20"/>
      <c r="CI78" s="20"/>
      <c r="CJ78" s="20"/>
      <c r="CK78" s="20"/>
      <c r="CL78" s="20"/>
      <c r="CM78" s="20"/>
      <c r="CN78" s="60"/>
      <c r="CO78" s="60"/>
      <c r="CP78" s="60"/>
      <c r="CQ78" s="60"/>
      <c r="CR78" s="60"/>
      <c r="CS78" s="60"/>
      <c r="CT78" s="60"/>
      <c r="CU78" s="60"/>
      <c r="CV78" s="61"/>
    </row>
    <row r="79" spans="1:100" ht="13.5" thickBot="1" x14ac:dyDescent="0.25">
      <c r="A79" s="43" t="s">
        <v>379</v>
      </c>
      <c r="AT79" s="46"/>
      <c r="AU79" s="46"/>
      <c r="BZ79" s="47"/>
      <c r="CA79" s="47"/>
      <c r="CB79" s="57"/>
      <c r="CC79" s="58"/>
      <c r="CD79" s="58"/>
      <c r="CE79" s="58"/>
      <c r="CF79" s="42" t="s">
        <v>378</v>
      </c>
      <c r="CG79" s="42"/>
      <c r="CH79" s="42"/>
      <c r="CI79" s="42"/>
      <c r="CJ79" s="42"/>
      <c r="CK79" s="42"/>
      <c r="CL79" s="42"/>
      <c r="CM79" s="42"/>
      <c r="CN79" s="62"/>
      <c r="CO79" s="62"/>
      <c r="CP79" s="62"/>
      <c r="CQ79" s="62"/>
      <c r="CR79" s="62"/>
      <c r="CS79" s="62"/>
      <c r="CT79" s="62"/>
      <c r="CU79" s="62"/>
      <c r="CV79" s="63"/>
    </row>
    <row r="80" spans="1:100" x14ac:dyDescent="0.2">
      <c r="AT80" s="46"/>
      <c r="AU80" s="46"/>
      <c r="BQ80" s="446"/>
      <c r="BR80" s="446"/>
      <c r="BS80" s="163"/>
      <c r="BT80" s="163"/>
      <c r="BU80" s="163"/>
      <c r="BV80" s="163"/>
      <c r="BW80" s="163"/>
      <c r="BX80" s="163"/>
      <c r="BY80" s="163"/>
      <c r="BZ80" s="163"/>
      <c r="CA80" s="118"/>
      <c r="CB80" s="118"/>
      <c r="CC80" s="118"/>
      <c r="CD80" s="119"/>
      <c r="CE80" s="119"/>
      <c r="CF80" s="119"/>
    </row>
    <row r="81" spans="50:84" x14ac:dyDescent="0.2">
      <c r="BQ81" s="447"/>
      <c r="BR81" s="447"/>
      <c r="BS81" s="416"/>
      <c r="BT81" s="416"/>
      <c r="BU81" s="416"/>
      <c r="BV81" s="416"/>
      <c r="BW81" s="416"/>
      <c r="BX81" s="416"/>
      <c r="BY81" s="416"/>
      <c r="BZ81" s="416"/>
      <c r="CA81" s="119"/>
      <c r="CB81" s="119"/>
      <c r="CC81" s="119"/>
      <c r="CD81" s="119"/>
      <c r="CE81" s="119"/>
      <c r="CF81" s="119"/>
    </row>
    <row r="82" spans="50:84" x14ac:dyDescent="0.2">
      <c r="BQ82" s="447"/>
      <c r="BR82" s="447"/>
      <c r="BS82" s="416"/>
      <c r="BT82" s="416"/>
      <c r="BU82" s="416"/>
      <c r="BV82" s="416"/>
      <c r="BW82" s="416"/>
      <c r="BX82" s="416"/>
      <c r="BY82" s="416"/>
      <c r="BZ82" s="416"/>
      <c r="CA82" s="119"/>
      <c r="CB82" s="119"/>
      <c r="CC82" s="119"/>
      <c r="CD82" s="119"/>
      <c r="CE82" s="119"/>
      <c r="CF82" s="119"/>
    </row>
    <row r="84" spans="50:84" ht="13.5" customHeight="1" x14ac:dyDescent="0.2"/>
    <row r="89" spans="50:84" x14ac:dyDescent="0.2">
      <c r="BA89" s="45"/>
      <c r="BB89" s="45"/>
      <c r="BC89" s="45"/>
    </row>
    <row r="90" spans="50:84" ht="13.5" customHeight="1" x14ac:dyDescent="0.2">
      <c r="AX90" s="45"/>
      <c r="AY90" s="45"/>
      <c r="AZ90" s="45"/>
      <c r="BA90" s="45"/>
      <c r="BB90" s="45"/>
      <c r="BC90" s="45"/>
    </row>
    <row r="91" spans="50:84" x14ac:dyDescent="0.2">
      <c r="AX91" s="45"/>
      <c r="AY91" s="45"/>
      <c r="AZ91" s="45"/>
    </row>
  </sheetData>
  <mergeCells count="1213">
    <mergeCell ref="W76:AA76"/>
    <mergeCell ref="AB76:AD76"/>
    <mergeCell ref="AE76:AF76"/>
    <mergeCell ref="CF76:CV76"/>
    <mergeCell ref="CB77:CE79"/>
    <mergeCell ref="CF73:CV74"/>
    <mergeCell ref="W74:AA74"/>
    <mergeCell ref="AB74:AD74"/>
    <mergeCell ref="AE74:AF74"/>
    <mergeCell ref="BL74:BP74"/>
    <mergeCell ref="CF77:CM77"/>
    <mergeCell ref="CN77:CV79"/>
    <mergeCell ref="BQ80:BR82"/>
    <mergeCell ref="BS80:BZ82"/>
    <mergeCell ref="CA80:CF82"/>
    <mergeCell ref="W75:AA75"/>
    <mergeCell ref="AB75:AD75"/>
    <mergeCell ref="AE75:AF75"/>
    <mergeCell ref="BL75:BY77"/>
    <mergeCell ref="CB75:CV75"/>
    <mergeCell ref="Q70:Z70"/>
    <mergeCell ref="AA70:AC70"/>
    <mergeCell ref="AD70:AF70"/>
    <mergeCell ref="BL71:BP71"/>
    <mergeCell ref="BQ71:BV71"/>
    <mergeCell ref="CB73:CE74"/>
    <mergeCell ref="BW71:BY71"/>
    <mergeCell ref="CB71:CE72"/>
    <mergeCell ref="CF71:CV71"/>
    <mergeCell ref="BL72:BP72"/>
    <mergeCell ref="BQ72:BT72"/>
    <mergeCell ref="BU72:BV72"/>
    <mergeCell ref="BW72:BY72"/>
    <mergeCell ref="CF72:CV72"/>
    <mergeCell ref="BQ74:BT74"/>
    <mergeCell ref="BU74:BV74"/>
    <mergeCell ref="BW74:BY74"/>
    <mergeCell ref="W73:AF73"/>
    <mergeCell ref="BL73:BP73"/>
    <mergeCell ref="BQ73:BT73"/>
    <mergeCell ref="BU73:BV73"/>
    <mergeCell ref="BW73:BY73"/>
    <mergeCell ref="AD67:AF67"/>
    <mergeCell ref="A68:B68"/>
    <mergeCell ref="C68:J68"/>
    <mergeCell ref="K68:M68"/>
    <mergeCell ref="N68:P68"/>
    <mergeCell ref="Q68:R68"/>
    <mergeCell ref="S68:Z68"/>
    <mergeCell ref="AA68:AC68"/>
    <mergeCell ref="AD68:AF68"/>
    <mergeCell ref="C67:J67"/>
    <mergeCell ref="A69:J69"/>
    <mergeCell ref="K69:M69"/>
    <mergeCell ref="N69:P69"/>
    <mergeCell ref="Q69:R69"/>
    <mergeCell ref="S69:Z69"/>
    <mergeCell ref="AA69:AC69"/>
    <mergeCell ref="AD69:AF69"/>
    <mergeCell ref="A64:B64"/>
    <mergeCell ref="C64:J64"/>
    <mergeCell ref="K64:M64"/>
    <mergeCell ref="N64:P64"/>
    <mergeCell ref="Q64:Z64"/>
    <mergeCell ref="AA64:AC64"/>
    <mergeCell ref="AD64:AF64"/>
    <mergeCell ref="A67:B67"/>
    <mergeCell ref="CE64:CO64"/>
    <mergeCell ref="CP64:CR64"/>
    <mergeCell ref="CS64:CU64"/>
    <mergeCell ref="A65:J65"/>
    <mergeCell ref="K65:M65"/>
    <mergeCell ref="N65:P65"/>
    <mergeCell ref="Q65:R65"/>
    <mergeCell ref="S65:Z65"/>
    <mergeCell ref="AA65:AC65"/>
    <mergeCell ref="A66:B66"/>
    <mergeCell ref="C66:J66"/>
    <mergeCell ref="K66:M66"/>
    <mergeCell ref="N66:P66"/>
    <mergeCell ref="Q66:R66"/>
    <mergeCell ref="S66:Z66"/>
    <mergeCell ref="K67:M67"/>
    <mergeCell ref="N67:P67"/>
    <mergeCell ref="Q67:R67"/>
    <mergeCell ref="S67:Z67"/>
    <mergeCell ref="AA67:AC67"/>
    <mergeCell ref="CE65:CU69"/>
    <mergeCell ref="AA66:AC66"/>
    <mergeCell ref="AD66:AF66"/>
    <mergeCell ref="AD65:AF65"/>
    <mergeCell ref="CS61:CU61"/>
    <mergeCell ref="A62:B62"/>
    <mergeCell ref="C62:J62"/>
    <mergeCell ref="K62:M62"/>
    <mergeCell ref="N62:P62"/>
    <mergeCell ref="Q62:R62"/>
    <mergeCell ref="S62:Z62"/>
    <mergeCell ref="AA62:AC62"/>
    <mergeCell ref="AD62:AF62"/>
    <mergeCell ref="BA62:BJ62"/>
    <mergeCell ref="BK62:BM62"/>
    <mergeCell ref="BN62:BP62"/>
    <mergeCell ref="CE62:CO62"/>
    <mergeCell ref="CP62:CR62"/>
    <mergeCell ref="CS62:CU62"/>
    <mergeCell ref="A63:B63"/>
    <mergeCell ref="C63:J63"/>
    <mergeCell ref="K63:M63"/>
    <mergeCell ref="N63:P63"/>
    <mergeCell ref="Q63:R63"/>
    <mergeCell ref="S63:Z63"/>
    <mergeCell ref="AA63:AC63"/>
    <mergeCell ref="AD63:AF63"/>
    <mergeCell ref="CE63:CO63"/>
    <mergeCell ref="CP63:CR63"/>
    <mergeCell ref="CS63:CU63"/>
    <mergeCell ref="CB59:CD69"/>
    <mergeCell ref="CE59:CO59"/>
    <mergeCell ref="CP59:CR59"/>
    <mergeCell ref="BC60:BJ60"/>
    <mergeCell ref="BK60:BM60"/>
    <mergeCell ref="BN60:BP60"/>
    <mergeCell ref="CE60:CO60"/>
    <mergeCell ref="CS59:CU59"/>
    <mergeCell ref="A60:B60"/>
    <mergeCell ref="C60:J60"/>
    <mergeCell ref="K60:M60"/>
    <mergeCell ref="N60:P60"/>
    <mergeCell ref="Q60:R60"/>
    <mergeCell ref="S60:Z60"/>
    <mergeCell ref="AA60:AC60"/>
    <mergeCell ref="AD60:AF60"/>
    <mergeCell ref="BA60:BB60"/>
    <mergeCell ref="CP60:CR60"/>
    <mergeCell ref="CS60:CU60"/>
    <mergeCell ref="A61:B61"/>
    <mergeCell ref="C61:J61"/>
    <mergeCell ref="K61:M61"/>
    <mergeCell ref="N61:P61"/>
    <mergeCell ref="Q61:Z61"/>
    <mergeCell ref="AA61:AC61"/>
    <mergeCell ref="AD61:AF61"/>
    <mergeCell ref="BA61:BB61"/>
    <mergeCell ref="BC61:BJ61"/>
    <mergeCell ref="BK61:BM61"/>
    <mergeCell ref="BN61:BP61"/>
    <mergeCell ref="CE61:CO61"/>
    <mergeCell ref="CP61:CR61"/>
    <mergeCell ref="A58:B58"/>
    <mergeCell ref="C58:J58"/>
    <mergeCell ref="K58:M58"/>
    <mergeCell ref="N58:P58"/>
    <mergeCell ref="Q58:R58"/>
    <mergeCell ref="S58:Z58"/>
    <mergeCell ref="AA58:AC58"/>
    <mergeCell ref="AD58:AF58"/>
    <mergeCell ref="BA58:BB58"/>
    <mergeCell ref="BC58:BJ58"/>
    <mergeCell ref="BK58:BM58"/>
    <mergeCell ref="BN58:BP58"/>
    <mergeCell ref="A59:B59"/>
    <mergeCell ref="C59:J59"/>
    <mergeCell ref="K59:M59"/>
    <mergeCell ref="N59:P59"/>
    <mergeCell ref="Q59:R59"/>
    <mergeCell ref="S59:Z59"/>
    <mergeCell ref="AA59:AC59"/>
    <mergeCell ref="AD59:AF59"/>
    <mergeCell ref="BA59:BB59"/>
    <mergeCell ref="BC59:BJ59"/>
    <mergeCell ref="BK59:BM59"/>
    <mergeCell ref="BN59:BP59"/>
    <mergeCell ref="A56:B56"/>
    <mergeCell ref="C56:J56"/>
    <mergeCell ref="K56:M56"/>
    <mergeCell ref="N56:P56"/>
    <mergeCell ref="Q56:R56"/>
    <mergeCell ref="S56:Z56"/>
    <mergeCell ref="AA56:AC56"/>
    <mergeCell ref="AD56:AF56"/>
    <mergeCell ref="BA56:BB56"/>
    <mergeCell ref="BC56:BJ56"/>
    <mergeCell ref="BK56:BM56"/>
    <mergeCell ref="BN56:BP56"/>
    <mergeCell ref="A57:B57"/>
    <mergeCell ref="C57:J57"/>
    <mergeCell ref="K57:M57"/>
    <mergeCell ref="N57:P57"/>
    <mergeCell ref="Q57:Z57"/>
    <mergeCell ref="AA57:AC57"/>
    <mergeCell ref="AD57:AF57"/>
    <mergeCell ref="BA57:BB57"/>
    <mergeCell ref="BC57:BJ57"/>
    <mergeCell ref="BK57:BM57"/>
    <mergeCell ref="BN57:BP57"/>
    <mergeCell ref="A54:B54"/>
    <mergeCell ref="C54:J54"/>
    <mergeCell ref="K54:M54"/>
    <mergeCell ref="N54:P54"/>
    <mergeCell ref="Q54:R54"/>
    <mergeCell ref="S54:Z54"/>
    <mergeCell ref="BC54:BJ54"/>
    <mergeCell ref="BK54:BM54"/>
    <mergeCell ref="BN54:BP54"/>
    <mergeCell ref="A55:B55"/>
    <mergeCell ref="C55:J55"/>
    <mergeCell ref="K55:M55"/>
    <mergeCell ref="N55:P55"/>
    <mergeCell ref="Q55:R55"/>
    <mergeCell ref="S55:Z55"/>
    <mergeCell ref="AA55:AC55"/>
    <mergeCell ref="BA55:BB55"/>
    <mergeCell ref="BC55:BJ55"/>
    <mergeCell ref="BK55:BM55"/>
    <mergeCell ref="BN55:BP55"/>
    <mergeCell ref="CI51:CP53"/>
    <mergeCell ref="CQ51:CV53"/>
    <mergeCell ref="A52:J52"/>
    <mergeCell ref="K52:M52"/>
    <mergeCell ref="N52:P52"/>
    <mergeCell ref="Q52:R52"/>
    <mergeCell ref="S52:Z52"/>
    <mergeCell ref="AA52:AC52"/>
    <mergeCell ref="AD52:AF52"/>
    <mergeCell ref="AG52:AP52"/>
    <mergeCell ref="AQ52:AS52"/>
    <mergeCell ref="AT52:AV52"/>
    <mergeCell ref="BA52:BB52"/>
    <mergeCell ref="BC52:BJ52"/>
    <mergeCell ref="BK52:BM52"/>
    <mergeCell ref="BN52:BP52"/>
    <mergeCell ref="A53:B53"/>
    <mergeCell ref="C53:J53"/>
    <mergeCell ref="K53:M53"/>
    <mergeCell ref="N53:P53"/>
    <mergeCell ref="Q53:R53"/>
    <mergeCell ref="S53:Z53"/>
    <mergeCell ref="AA53:AC53"/>
    <mergeCell ref="AD53:AF53"/>
    <mergeCell ref="AG53:AH55"/>
    <mergeCell ref="AI53:AP55"/>
    <mergeCell ref="AQ53:AV55"/>
    <mergeCell ref="BA53:BB53"/>
    <mergeCell ref="AA54:AC54"/>
    <mergeCell ref="AD54:AF54"/>
    <mergeCell ref="BA54:BB54"/>
    <mergeCell ref="AD55:AF55"/>
    <mergeCell ref="A51:B51"/>
    <mergeCell ref="C51:J51"/>
    <mergeCell ref="K51:M51"/>
    <mergeCell ref="N51:P51"/>
    <mergeCell ref="Q51:R51"/>
    <mergeCell ref="S51:Z51"/>
    <mergeCell ref="AA51:AC51"/>
    <mergeCell ref="AD51:AF51"/>
    <mergeCell ref="AG51:AH51"/>
    <mergeCell ref="AI51:AP51"/>
    <mergeCell ref="AQ51:AS51"/>
    <mergeCell ref="AT51:AV51"/>
    <mergeCell ref="BA51:BB51"/>
    <mergeCell ref="BC51:BJ51"/>
    <mergeCell ref="BK51:BM51"/>
    <mergeCell ref="BN51:BP51"/>
    <mergeCell ref="CG51:CH53"/>
    <mergeCell ref="BC53:BJ53"/>
    <mergeCell ref="BK53:BM53"/>
    <mergeCell ref="BN53:BP53"/>
    <mergeCell ref="CI49:CP49"/>
    <mergeCell ref="CQ49:CS49"/>
    <mergeCell ref="CT49:CV49"/>
    <mergeCell ref="A50:B50"/>
    <mergeCell ref="C50:J50"/>
    <mergeCell ref="K50:M50"/>
    <mergeCell ref="N50:P50"/>
    <mergeCell ref="Q50:R50"/>
    <mergeCell ref="S50:Z50"/>
    <mergeCell ref="AA50:AC50"/>
    <mergeCell ref="AD50:AF50"/>
    <mergeCell ref="AG50:AP50"/>
    <mergeCell ref="AQ50:AS50"/>
    <mergeCell ref="AT50:AV50"/>
    <mergeCell ref="BA50:BB50"/>
    <mergeCell ref="BC50:BJ50"/>
    <mergeCell ref="BK50:BM50"/>
    <mergeCell ref="BN50:BP50"/>
    <mergeCell ref="CG50:CP50"/>
    <mergeCell ref="CQ50:CS50"/>
    <mergeCell ref="CT50:CV50"/>
    <mergeCell ref="A49:B49"/>
    <mergeCell ref="C49:J49"/>
    <mergeCell ref="K49:M49"/>
    <mergeCell ref="N49:P49"/>
    <mergeCell ref="Q49:R49"/>
    <mergeCell ref="S49:Z49"/>
    <mergeCell ref="AA49:AC49"/>
    <mergeCell ref="AD49:AF49"/>
    <mergeCell ref="AG49:AH49"/>
    <mergeCell ref="AI49:AP49"/>
    <mergeCell ref="AQ49:AS49"/>
    <mergeCell ref="AT49:AV49"/>
    <mergeCell ref="BA49:BB49"/>
    <mergeCell ref="BC49:BJ49"/>
    <mergeCell ref="BK49:BM49"/>
    <mergeCell ref="BN49:BP49"/>
    <mergeCell ref="CG49:CH49"/>
    <mergeCell ref="BS47:BZ47"/>
    <mergeCell ref="CA47:CC47"/>
    <mergeCell ref="CD47:CF47"/>
    <mergeCell ref="CG47:CH47"/>
    <mergeCell ref="CI47:CP47"/>
    <mergeCell ref="CQ47:CS47"/>
    <mergeCell ref="CT47:CV47"/>
    <mergeCell ref="A48:B48"/>
    <mergeCell ref="C48:J48"/>
    <mergeCell ref="K48:M48"/>
    <mergeCell ref="N48:P48"/>
    <mergeCell ref="Q48:R48"/>
    <mergeCell ref="S48:Z48"/>
    <mergeCell ref="AA48:AC48"/>
    <mergeCell ref="AD48:AF48"/>
    <mergeCell ref="AG48:AH48"/>
    <mergeCell ref="AI48:AP48"/>
    <mergeCell ref="AQ48:AS48"/>
    <mergeCell ref="AT48:AV48"/>
    <mergeCell ref="BA48:BB48"/>
    <mergeCell ref="BC48:BJ48"/>
    <mergeCell ref="BK48:BM48"/>
    <mergeCell ref="BN48:BP48"/>
    <mergeCell ref="BQ48:BZ48"/>
    <mergeCell ref="CA48:CC48"/>
    <mergeCell ref="CD48:CF48"/>
    <mergeCell ref="CG48:CH48"/>
    <mergeCell ref="CI48:CP48"/>
    <mergeCell ref="CQ48:CS48"/>
    <mergeCell ref="CT48:CV48"/>
    <mergeCell ref="A47:B47"/>
    <mergeCell ref="C47:J47"/>
    <mergeCell ref="K47:M47"/>
    <mergeCell ref="N47:P47"/>
    <mergeCell ref="Q47:R47"/>
    <mergeCell ref="S47:Z47"/>
    <mergeCell ref="AA47:AC47"/>
    <mergeCell ref="AD47:AF47"/>
    <mergeCell ref="AG47:AH47"/>
    <mergeCell ref="AI47:AP47"/>
    <mergeCell ref="AQ47:AS47"/>
    <mergeCell ref="AT47:AV47"/>
    <mergeCell ref="BA47:BB47"/>
    <mergeCell ref="BC47:BJ47"/>
    <mergeCell ref="BK47:BM47"/>
    <mergeCell ref="BN47:BP47"/>
    <mergeCell ref="BQ47:BR47"/>
    <mergeCell ref="CA45:CC45"/>
    <mergeCell ref="CD45:CF45"/>
    <mergeCell ref="CG45:CP45"/>
    <mergeCell ref="CQ45:CS45"/>
    <mergeCell ref="CT45:CV45"/>
    <mergeCell ref="A46:J46"/>
    <mergeCell ref="K46:M46"/>
    <mergeCell ref="N46:P46"/>
    <mergeCell ref="Q46:R46"/>
    <mergeCell ref="S46:Z46"/>
    <mergeCell ref="AA46:AC46"/>
    <mergeCell ref="AD46:AF46"/>
    <mergeCell ref="AG46:AH46"/>
    <mergeCell ref="AI46:AP46"/>
    <mergeCell ref="AQ46:AS46"/>
    <mergeCell ref="AT46:AV46"/>
    <mergeCell ref="BA46:BJ46"/>
    <mergeCell ref="BK46:BM46"/>
    <mergeCell ref="BN46:BP46"/>
    <mergeCell ref="BQ46:BR46"/>
    <mergeCell ref="BS46:BZ46"/>
    <mergeCell ref="CA46:CC46"/>
    <mergeCell ref="CD46:CF46"/>
    <mergeCell ref="CG46:CH46"/>
    <mergeCell ref="CI46:CP46"/>
    <mergeCell ref="CQ46:CS46"/>
    <mergeCell ref="CT46:CV46"/>
    <mergeCell ref="A45:B45"/>
    <mergeCell ref="C45:J45"/>
    <mergeCell ref="K45:M45"/>
    <mergeCell ref="N45:P45"/>
    <mergeCell ref="Q45:R45"/>
    <mergeCell ref="S45:Z45"/>
    <mergeCell ref="AA45:AC45"/>
    <mergeCell ref="AD45:AF45"/>
    <mergeCell ref="AG45:AP45"/>
    <mergeCell ref="AQ45:AS45"/>
    <mergeCell ref="AT45:AV45"/>
    <mergeCell ref="BA45:BB45"/>
    <mergeCell ref="BC45:BJ45"/>
    <mergeCell ref="BK45:BM45"/>
    <mergeCell ref="BN45:BP45"/>
    <mergeCell ref="BQ45:BR45"/>
    <mergeCell ref="BS45:BZ45"/>
    <mergeCell ref="BS43:BZ43"/>
    <mergeCell ref="CA43:CC43"/>
    <mergeCell ref="CD43:CF43"/>
    <mergeCell ref="CG43:CH43"/>
    <mergeCell ref="CI43:CP43"/>
    <mergeCell ref="CQ43:CS43"/>
    <mergeCell ref="CT43:CV43"/>
    <mergeCell ref="A44:B44"/>
    <mergeCell ref="C44:J44"/>
    <mergeCell ref="K44:M44"/>
    <mergeCell ref="N44:P44"/>
    <mergeCell ref="Q44:Z44"/>
    <mergeCell ref="AA44:AC44"/>
    <mergeCell ref="AD44:AF44"/>
    <mergeCell ref="AG44:AH44"/>
    <mergeCell ref="AI44:AP44"/>
    <mergeCell ref="AQ44:AS44"/>
    <mergeCell ref="AT44:AV44"/>
    <mergeCell ref="BA44:BB44"/>
    <mergeCell ref="BC44:BJ44"/>
    <mergeCell ref="BK44:BM44"/>
    <mergeCell ref="BN44:BP44"/>
    <mergeCell ref="BQ44:BZ44"/>
    <mergeCell ref="CA44:CC44"/>
    <mergeCell ref="CD44:CF44"/>
    <mergeCell ref="CG44:CH44"/>
    <mergeCell ref="CI44:CP44"/>
    <mergeCell ref="CQ44:CS44"/>
    <mergeCell ref="CT44:CV44"/>
    <mergeCell ref="A43:B43"/>
    <mergeCell ref="C43:J43"/>
    <mergeCell ref="K43:M43"/>
    <mergeCell ref="N43:P43"/>
    <mergeCell ref="Q43:R43"/>
    <mergeCell ref="S43:Z43"/>
    <mergeCell ref="AA43:AC43"/>
    <mergeCell ref="AD43:AF43"/>
    <mergeCell ref="AG43:AH43"/>
    <mergeCell ref="AI43:AP43"/>
    <mergeCell ref="AQ43:AS43"/>
    <mergeCell ref="AT43:AV43"/>
    <mergeCell ref="BA43:BB43"/>
    <mergeCell ref="BC43:BJ43"/>
    <mergeCell ref="BK43:BM43"/>
    <mergeCell ref="BN43:BP43"/>
    <mergeCell ref="BQ43:BR43"/>
    <mergeCell ref="CA41:CC41"/>
    <mergeCell ref="CD41:CF41"/>
    <mergeCell ref="CG41:CH41"/>
    <mergeCell ref="CI41:CP41"/>
    <mergeCell ref="CQ41:CS41"/>
    <mergeCell ref="CT41:CV41"/>
    <mergeCell ref="A42:B42"/>
    <mergeCell ref="C42:J42"/>
    <mergeCell ref="K42:M42"/>
    <mergeCell ref="N42:P42"/>
    <mergeCell ref="Q42:R42"/>
    <mergeCell ref="S42:Z42"/>
    <mergeCell ref="AA42:AC42"/>
    <mergeCell ref="AD42:AF42"/>
    <mergeCell ref="AG42:AH42"/>
    <mergeCell ref="AI42:AP42"/>
    <mergeCell ref="AQ42:AS42"/>
    <mergeCell ref="AT42:AV42"/>
    <mergeCell ref="BA42:BB42"/>
    <mergeCell ref="BC42:BJ42"/>
    <mergeCell ref="BK42:BM42"/>
    <mergeCell ref="BN42:BP42"/>
    <mergeCell ref="BQ42:BR42"/>
    <mergeCell ref="BS42:BZ42"/>
    <mergeCell ref="CA42:CC42"/>
    <mergeCell ref="CD42:CF42"/>
    <mergeCell ref="CG42:CH42"/>
    <mergeCell ref="CI42:CP42"/>
    <mergeCell ref="CQ42:CS42"/>
    <mergeCell ref="CT42:CV42"/>
    <mergeCell ref="A41:B41"/>
    <mergeCell ref="C41:J41"/>
    <mergeCell ref="K41:M41"/>
    <mergeCell ref="N41:P41"/>
    <mergeCell ref="Q41:R41"/>
    <mergeCell ref="S41:Z41"/>
    <mergeCell ref="AA41:AC41"/>
    <mergeCell ref="AD41:AF41"/>
    <mergeCell ref="AG41:AP41"/>
    <mergeCell ref="AQ41:AS41"/>
    <mergeCell ref="AT41:AV41"/>
    <mergeCell ref="BA41:BB41"/>
    <mergeCell ref="BC41:BJ41"/>
    <mergeCell ref="BK41:BM41"/>
    <mergeCell ref="BN41:BP41"/>
    <mergeCell ref="BQ41:BR41"/>
    <mergeCell ref="BS41:BZ41"/>
    <mergeCell ref="CA39:CC39"/>
    <mergeCell ref="CD39:CF39"/>
    <mergeCell ref="CG39:CH39"/>
    <mergeCell ref="CI39:CP39"/>
    <mergeCell ref="CQ39:CS39"/>
    <mergeCell ref="CT39:CV39"/>
    <mergeCell ref="A40:B40"/>
    <mergeCell ref="C40:J40"/>
    <mergeCell ref="K40:M40"/>
    <mergeCell ref="N40:P40"/>
    <mergeCell ref="Q40:R40"/>
    <mergeCell ref="S40:Z40"/>
    <mergeCell ref="AA40:AC40"/>
    <mergeCell ref="AD40:AF40"/>
    <mergeCell ref="AG40:AH40"/>
    <mergeCell ref="AI40:AP40"/>
    <mergeCell ref="AQ40:AS40"/>
    <mergeCell ref="AT40:AV40"/>
    <mergeCell ref="BA40:BB40"/>
    <mergeCell ref="BC40:BJ40"/>
    <mergeCell ref="BK40:BM40"/>
    <mergeCell ref="BN40:BP40"/>
    <mergeCell ref="BQ40:BR40"/>
    <mergeCell ref="BS40:BZ40"/>
    <mergeCell ref="CA40:CC40"/>
    <mergeCell ref="CD40:CF40"/>
    <mergeCell ref="CG40:CH40"/>
    <mergeCell ref="CI40:CP40"/>
    <mergeCell ref="CQ40:CS40"/>
    <mergeCell ref="CT40:CV40"/>
    <mergeCell ref="A39:B39"/>
    <mergeCell ref="C39:J39"/>
    <mergeCell ref="K39:M39"/>
    <mergeCell ref="N39:P39"/>
    <mergeCell ref="Q39:R39"/>
    <mergeCell ref="S39:Z39"/>
    <mergeCell ref="AA39:AC39"/>
    <mergeCell ref="AD39:AF39"/>
    <mergeCell ref="AG39:AH39"/>
    <mergeCell ref="AI39:AP39"/>
    <mergeCell ref="AQ39:AS39"/>
    <mergeCell ref="AT39:AV39"/>
    <mergeCell ref="BA39:BJ39"/>
    <mergeCell ref="BK39:BM39"/>
    <mergeCell ref="BN39:BP39"/>
    <mergeCell ref="BQ39:BR39"/>
    <mergeCell ref="BS39:BZ39"/>
    <mergeCell ref="BS37:BZ37"/>
    <mergeCell ref="CA37:CC37"/>
    <mergeCell ref="CD37:CF37"/>
    <mergeCell ref="CG37:CH37"/>
    <mergeCell ref="CI37:CP37"/>
    <mergeCell ref="CQ37:CS37"/>
    <mergeCell ref="CT37:CV37"/>
    <mergeCell ref="A38:B38"/>
    <mergeCell ref="C38:J38"/>
    <mergeCell ref="K38:M38"/>
    <mergeCell ref="N38:P38"/>
    <mergeCell ref="Q38:R38"/>
    <mergeCell ref="S38:Z38"/>
    <mergeCell ref="AA38:AC38"/>
    <mergeCell ref="AD38:AF38"/>
    <mergeCell ref="AG38:AH38"/>
    <mergeCell ref="AI38:AP38"/>
    <mergeCell ref="AQ38:AS38"/>
    <mergeCell ref="AT38:AV38"/>
    <mergeCell ref="BA38:BB38"/>
    <mergeCell ref="BC38:BJ38"/>
    <mergeCell ref="BK38:BM38"/>
    <mergeCell ref="BN38:BP38"/>
    <mergeCell ref="BQ38:BZ38"/>
    <mergeCell ref="CA38:CC38"/>
    <mergeCell ref="CD38:CF38"/>
    <mergeCell ref="CG38:CH38"/>
    <mergeCell ref="CI38:CP38"/>
    <mergeCell ref="CQ38:CS38"/>
    <mergeCell ref="CT38:CV38"/>
    <mergeCell ref="A37:B37"/>
    <mergeCell ref="C37:J37"/>
    <mergeCell ref="K37:M37"/>
    <mergeCell ref="N37:P37"/>
    <mergeCell ref="Q37:R37"/>
    <mergeCell ref="S37:Z37"/>
    <mergeCell ref="AA37:AC37"/>
    <mergeCell ref="AD37:AF37"/>
    <mergeCell ref="AG37:AH37"/>
    <mergeCell ref="AI37:AP37"/>
    <mergeCell ref="AQ37:AS37"/>
    <mergeCell ref="AT37:AV37"/>
    <mergeCell ref="BA37:BB37"/>
    <mergeCell ref="BC37:BJ37"/>
    <mergeCell ref="BK37:BM37"/>
    <mergeCell ref="BN37:BP37"/>
    <mergeCell ref="BQ37:BR37"/>
    <mergeCell ref="CA35:CC35"/>
    <mergeCell ref="CD35:CF35"/>
    <mergeCell ref="CG35:CH35"/>
    <mergeCell ref="CI35:CP35"/>
    <mergeCell ref="CQ35:CS35"/>
    <mergeCell ref="CT35:CV35"/>
    <mergeCell ref="A36:B36"/>
    <mergeCell ref="C36:J36"/>
    <mergeCell ref="K36:M36"/>
    <mergeCell ref="N36:P36"/>
    <mergeCell ref="Q36:R36"/>
    <mergeCell ref="S36:Z36"/>
    <mergeCell ref="AA36:AC36"/>
    <mergeCell ref="AD36:AF36"/>
    <mergeCell ref="AG36:AH36"/>
    <mergeCell ref="AI36:AP36"/>
    <mergeCell ref="AQ36:AS36"/>
    <mergeCell ref="AT36:AV36"/>
    <mergeCell ref="BA36:BB36"/>
    <mergeCell ref="BC36:BJ36"/>
    <mergeCell ref="BK36:BM36"/>
    <mergeCell ref="BN36:BP36"/>
    <mergeCell ref="BQ36:BR36"/>
    <mergeCell ref="BS36:BZ36"/>
    <mergeCell ref="CA36:CC36"/>
    <mergeCell ref="CD36:CF36"/>
    <mergeCell ref="CG36:CH36"/>
    <mergeCell ref="CI36:CP36"/>
    <mergeCell ref="CQ36:CS36"/>
    <mergeCell ref="CT36:CV36"/>
    <mergeCell ref="A35:B35"/>
    <mergeCell ref="C35:J35"/>
    <mergeCell ref="K35:M35"/>
    <mergeCell ref="N35:P35"/>
    <mergeCell ref="Q35:R35"/>
    <mergeCell ref="S35:Z35"/>
    <mergeCell ref="AA35:AC35"/>
    <mergeCell ref="AD35:AF35"/>
    <mergeCell ref="AG35:AP35"/>
    <mergeCell ref="AQ35:AS35"/>
    <mergeCell ref="AT35:AV35"/>
    <mergeCell ref="BA35:BB35"/>
    <mergeCell ref="BC35:BJ35"/>
    <mergeCell ref="BK35:BM35"/>
    <mergeCell ref="BN35:BP35"/>
    <mergeCell ref="BQ35:BR35"/>
    <mergeCell ref="BS35:BZ35"/>
    <mergeCell ref="BS33:BZ33"/>
    <mergeCell ref="CA33:CC33"/>
    <mergeCell ref="CD33:CF33"/>
    <mergeCell ref="CG33:CP33"/>
    <mergeCell ref="CQ33:CS33"/>
    <mergeCell ref="CT33:CV33"/>
    <mergeCell ref="A34:J34"/>
    <mergeCell ref="K34:M34"/>
    <mergeCell ref="N34:P34"/>
    <mergeCell ref="Q34:Z34"/>
    <mergeCell ref="AA34:AC34"/>
    <mergeCell ref="AD34:AF34"/>
    <mergeCell ref="AG34:AH34"/>
    <mergeCell ref="AI34:AP34"/>
    <mergeCell ref="AQ34:AS34"/>
    <mergeCell ref="AT34:AV34"/>
    <mergeCell ref="BA34:BB34"/>
    <mergeCell ref="BC34:BJ34"/>
    <mergeCell ref="BK34:BM34"/>
    <mergeCell ref="BN34:BP34"/>
    <mergeCell ref="BQ34:BR34"/>
    <mergeCell ref="BS34:BZ34"/>
    <mergeCell ref="CA34:CC34"/>
    <mergeCell ref="CD34:CF34"/>
    <mergeCell ref="CG34:CH34"/>
    <mergeCell ref="CI34:CP34"/>
    <mergeCell ref="CQ34:CS34"/>
    <mergeCell ref="CT34:CV34"/>
    <mergeCell ref="A33:B33"/>
    <mergeCell ref="C33:J33"/>
    <mergeCell ref="K33:M33"/>
    <mergeCell ref="N33:P33"/>
    <mergeCell ref="Q33:R33"/>
    <mergeCell ref="S33:Z33"/>
    <mergeCell ref="AA33:AC33"/>
    <mergeCell ref="AD33:AF33"/>
    <mergeCell ref="AG33:AH33"/>
    <mergeCell ref="AI33:AP33"/>
    <mergeCell ref="AQ33:AS33"/>
    <mergeCell ref="AT33:AV33"/>
    <mergeCell ref="BA33:BB33"/>
    <mergeCell ref="BC33:BJ33"/>
    <mergeCell ref="BK33:BM33"/>
    <mergeCell ref="BN33:BP33"/>
    <mergeCell ref="BQ33:BR33"/>
    <mergeCell ref="BS31:BZ31"/>
    <mergeCell ref="CA31:CC31"/>
    <mergeCell ref="CD31:CF31"/>
    <mergeCell ref="CG31:CH31"/>
    <mergeCell ref="CI31:CP31"/>
    <mergeCell ref="CQ31:CS31"/>
    <mergeCell ref="CT31:CV31"/>
    <mergeCell ref="A32:B32"/>
    <mergeCell ref="C32:J32"/>
    <mergeCell ref="K32:M32"/>
    <mergeCell ref="N32:P32"/>
    <mergeCell ref="Q32:R32"/>
    <mergeCell ref="S32:Z32"/>
    <mergeCell ref="AA32:AC32"/>
    <mergeCell ref="AD32:AF32"/>
    <mergeCell ref="AG32:AH32"/>
    <mergeCell ref="AI32:AP32"/>
    <mergeCell ref="AQ32:AS32"/>
    <mergeCell ref="AT32:AV32"/>
    <mergeCell ref="BA32:BB32"/>
    <mergeCell ref="BC32:BJ32"/>
    <mergeCell ref="BK32:BM32"/>
    <mergeCell ref="BN32:BP32"/>
    <mergeCell ref="BQ32:BZ32"/>
    <mergeCell ref="CA32:CC32"/>
    <mergeCell ref="CD32:CF32"/>
    <mergeCell ref="CG32:CH32"/>
    <mergeCell ref="CI32:CP32"/>
    <mergeCell ref="CQ32:CS32"/>
    <mergeCell ref="CT32:CV32"/>
    <mergeCell ref="A31:B31"/>
    <mergeCell ref="C31:J31"/>
    <mergeCell ref="K31:M31"/>
    <mergeCell ref="N31:P31"/>
    <mergeCell ref="Q31:R31"/>
    <mergeCell ref="S31:Z31"/>
    <mergeCell ref="AA31:AC31"/>
    <mergeCell ref="AD31:AF31"/>
    <mergeCell ref="AG31:AH31"/>
    <mergeCell ref="AI31:AP31"/>
    <mergeCell ref="AQ31:AS31"/>
    <mergeCell ref="AT31:AV31"/>
    <mergeCell ref="BA31:BB31"/>
    <mergeCell ref="BC31:BJ31"/>
    <mergeCell ref="BK31:BM31"/>
    <mergeCell ref="BN31:BP31"/>
    <mergeCell ref="BQ31:BR31"/>
    <mergeCell ref="BS29:BZ29"/>
    <mergeCell ref="CA29:CC29"/>
    <mergeCell ref="CD29:CF29"/>
    <mergeCell ref="CG29:CH29"/>
    <mergeCell ref="CI29:CP29"/>
    <mergeCell ref="CQ29:CS29"/>
    <mergeCell ref="CT29:CV29"/>
    <mergeCell ref="A30:J30"/>
    <mergeCell ref="K30:M30"/>
    <mergeCell ref="N30:P30"/>
    <mergeCell ref="Q30:Z30"/>
    <mergeCell ref="AA30:AC30"/>
    <mergeCell ref="AD30:AF30"/>
    <mergeCell ref="AG30:AH30"/>
    <mergeCell ref="AI30:AP30"/>
    <mergeCell ref="AQ30:AS30"/>
    <mergeCell ref="AT30:AV30"/>
    <mergeCell ref="BA30:BJ30"/>
    <mergeCell ref="BK30:BM30"/>
    <mergeCell ref="BN30:BP30"/>
    <mergeCell ref="BQ30:BR30"/>
    <mergeCell ref="BS30:BZ30"/>
    <mergeCell ref="CA30:CC30"/>
    <mergeCell ref="CD30:CF30"/>
    <mergeCell ref="CG30:CP30"/>
    <mergeCell ref="CQ30:CS30"/>
    <mergeCell ref="CT30:CV30"/>
    <mergeCell ref="A29:B29"/>
    <mergeCell ref="C29:J29"/>
    <mergeCell ref="K29:M29"/>
    <mergeCell ref="N29:P29"/>
    <mergeCell ref="Q29:R29"/>
    <mergeCell ref="S29:Z29"/>
    <mergeCell ref="AA29:AC29"/>
    <mergeCell ref="AD29:AF29"/>
    <mergeCell ref="AG29:AH29"/>
    <mergeCell ref="AI29:AP29"/>
    <mergeCell ref="AQ29:AS29"/>
    <mergeCell ref="AT29:AV29"/>
    <mergeCell ref="BA29:BB29"/>
    <mergeCell ref="BC29:BJ29"/>
    <mergeCell ref="BK29:BM29"/>
    <mergeCell ref="BN29:BP29"/>
    <mergeCell ref="BQ29:BR29"/>
    <mergeCell ref="BS27:BZ27"/>
    <mergeCell ref="CA27:CC27"/>
    <mergeCell ref="CD27:CF27"/>
    <mergeCell ref="CG27:CH27"/>
    <mergeCell ref="CI27:CP27"/>
    <mergeCell ref="CQ27:CS27"/>
    <mergeCell ref="CT27:CV27"/>
    <mergeCell ref="A28:B28"/>
    <mergeCell ref="C28:J28"/>
    <mergeCell ref="K28:M28"/>
    <mergeCell ref="N28:P28"/>
    <mergeCell ref="Q28:R28"/>
    <mergeCell ref="S28:Z28"/>
    <mergeCell ref="AA28:AC28"/>
    <mergeCell ref="AD28:AF28"/>
    <mergeCell ref="AG28:AH28"/>
    <mergeCell ref="AI28:AP28"/>
    <mergeCell ref="AQ28:AS28"/>
    <mergeCell ref="AT28:AV28"/>
    <mergeCell ref="BA28:BB28"/>
    <mergeCell ref="BC28:BJ28"/>
    <mergeCell ref="BK28:BM28"/>
    <mergeCell ref="BN28:BP28"/>
    <mergeCell ref="BQ28:BZ28"/>
    <mergeCell ref="CA28:CC28"/>
    <mergeCell ref="CD28:CF28"/>
    <mergeCell ref="CG28:CH28"/>
    <mergeCell ref="CI28:CP28"/>
    <mergeCell ref="CQ28:CS28"/>
    <mergeCell ref="CT28:CV28"/>
    <mergeCell ref="A27:B27"/>
    <mergeCell ref="C27:J27"/>
    <mergeCell ref="K27:M27"/>
    <mergeCell ref="N27:P27"/>
    <mergeCell ref="Q27:R27"/>
    <mergeCell ref="S27:Z27"/>
    <mergeCell ref="AA27:AC27"/>
    <mergeCell ref="AD27:AF27"/>
    <mergeCell ref="AG27:AH27"/>
    <mergeCell ref="AI27:AP27"/>
    <mergeCell ref="AQ27:AS27"/>
    <mergeCell ref="AT27:AV27"/>
    <mergeCell ref="BA27:BB27"/>
    <mergeCell ref="BC27:BJ27"/>
    <mergeCell ref="BK27:BM27"/>
    <mergeCell ref="BN27:BP27"/>
    <mergeCell ref="BQ27:BR27"/>
    <mergeCell ref="CD25:CF25"/>
    <mergeCell ref="CG25:CH25"/>
    <mergeCell ref="CI25:CP25"/>
    <mergeCell ref="CQ25:CS25"/>
    <mergeCell ref="CT25:CV25"/>
    <mergeCell ref="A26:B26"/>
    <mergeCell ref="C26:J26"/>
    <mergeCell ref="K26:M26"/>
    <mergeCell ref="N26:P26"/>
    <mergeCell ref="Q26:R26"/>
    <mergeCell ref="S26:Z26"/>
    <mergeCell ref="AA26:AC26"/>
    <mergeCell ref="AD26:AF26"/>
    <mergeCell ref="AG26:AP26"/>
    <mergeCell ref="AQ26:AS26"/>
    <mergeCell ref="AT26:AV26"/>
    <mergeCell ref="BA26:BB26"/>
    <mergeCell ref="BC26:BJ26"/>
    <mergeCell ref="BK26:BM26"/>
    <mergeCell ref="BN26:BP26"/>
    <mergeCell ref="BQ26:BR26"/>
    <mergeCell ref="BS26:BZ26"/>
    <mergeCell ref="CA26:CC26"/>
    <mergeCell ref="CD26:CF26"/>
    <mergeCell ref="CG26:CH26"/>
    <mergeCell ref="CI26:CP26"/>
    <mergeCell ref="CQ26:CS26"/>
    <mergeCell ref="CT26:CV26"/>
    <mergeCell ref="A25:B25"/>
    <mergeCell ref="C25:J25"/>
    <mergeCell ref="K25:M25"/>
    <mergeCell ref="N25:P25"/>
    <mergeCell ref="Q25:Z25"/>
    <mergeCell ref="AA25:AC25"/>
    <mergeCell ref="AD25:AF25"/>
    <mergeCell ref="AG25:AH25"/>
    <mergeCell ref="AI25:AP25"/>
    <mergeCell ref="AQ25:AS25"/>
    <mergeCell ref="AT25:AV25"/>
    <mergeCell ref="BA25:BB25"/>
    <mergeCell ref="BC25:BJ25"/>
    <mergeCell ref="BK25:BM25"/>
    <mergeCell ref="BN25:BP25"/>
    <mergeCell ref="BQ25:BZ25"/>
    <mergeCell ref="CA25:CC25"/>
    <mergeCell ref="BS23:BZ23"/>
    <mergeCell ref="CA23:CC23"/>
    <mergeCell ref="CD23:CF23"/>
    <mergeCell ref="CG23:CP23"/>
    <mergeCell ref="CQ23:CS23"/>
    <mergeCell ref="CT23:CV23"/>
    <mergeCell ref="A24:B24"/>
    <mergeCell ref="C24:J24"/>
    <mergeCell ref="K24:M24"/>
    <mergeCell ref="N24:P24"/>
    <mergeCell ref="Q24:R24"/>
    <mergeCell ref="S24:Z24"/>
    <mergeCell ref="AA24:AC24"/>
    <mergeCell ref="AD24:AF24"/>
    <mergeCell ref="AG24:AH24"/>
    <mergeCell ref="AI24:AP24"/>
    <mergeCell ref="AQ24:AS24"/>
    <mergeCell ref="AT24:AV24"/>
    <mergeCell ref="BA24:BJ24"/>
    <mergeCell ref="BK24:BM24"/>
    <mergeCell ref="BN24:BP24"/>
    <mergeCell ref="BQ24:BR24"/>
    <mergeCell ref="BS24:BZ24"/>
    <mergeCell ref="CA24:CC24"/>
    <mergeCell ref="CD24:CF24"/>
    <mergeCell ref="CG24:CH24"/>
    <mergeCell ref="CI24:CP24"/>
    <mergeCell ref="CQ24:CS24"/>
    <mergeCell ref="CT24:CV24"/>
    <mergeCell ref="A23:B23"/>
    <mergeCell ref="C23:J23"/>
    <mergeCell ref="K23:M23"/>
    <mergeCell ref="N23:P23"/>
    <mergeCell ref="Q23:R23"/>
    <mergeCell ref="S23:Z23"/>
    <mergeCell ref="AA23:AC23"/>
    <mergeCell ref="AD23:AF23"/>
    <mergeCell ref="AG23:AH23"/>
    <mergeCell ref="AI23:AP23"/>
    <mergeCell ref="AQ23:AS23"/>
    <mergeCell ref="AT23:AV23"/>
    <mergeCell ref="BA23:BB23"/>
    <mergeCell ref="BC23:BJ23"/>
    <mergeCell ref="BK23:BM23"/>
    <mergeCell ref="BN23:BP23"/>
    <mergeCell ref="BQ23:BR23"/>
    <mergeCell ref="BS21:BZ21"/>
    <mergeCell ref="CA21:CC21"/>
    <mergeCell ref="CD21:CF21"/>
    <mergeCell ref="CG21:CH21"/>
    <mergeCell ref="CI21:CP21"/>
    <mergeCell ref="CQ21:CS21"/>
    <mergeCell ref="CT21:CV21"/>
    <mergeCell ref="A22:B22"/>
    <mergeCell ref="C22:J22"/>
    <mergeCell ref="K22:M22"/>
    <mergeCell ref="N22:P22"/>
    <mergeCell ref="Q22:R22"/>
    <mergeCell ref="S22:Z22"/>
    <mergeCell ref="AA22:AC22"/>
    <mergeCell ref="AD22:AF22"/>
    <mergeCell ref="AG22:AH22"/>
    <mergeCell ref="AI22:AP22"/>
    <mergeCell ref="AQ22:AS22"/>
    <mergeCell ref="AT22:AV22"/>
    <mergeCell ref="BA22:BB22"/>
    <mergeCell ref="BC22:BJ22"/>
    <mergeCell ref="BK22:BM22"/>
    <mergeCell ref="BN22:BP22"/>
    <mergeCell ref="BQ22:BR22"/>
    <mergeCell ref="BS22:BZ22"/>
    <mergeCell ref="CA22:CC22"/>
    <mergeCell ref="CD22:CF22"/>
    <mergeCell ref="CG22:CH22"/>
    <mergeCell ref="CI22:CP22"/>
    <mergeCell ref="CQ22:CS22"/>
    <mergeCell ref="CT22:CV22"/>
    <mergeCell ref="A21:B21"/>
    <mergeCell ref="C21:J21"/>
    <mergeCell ref="K21:M21"/>
    <mergeCell ref="N21:P21"/>
    <mergeCell ref="Q21:R21"/>
    <mergeCell ref="S21:Z21"/>
    <mergeCell ref="AA21:AC21"/>
    <mergeCell ref="AD21:AF21"/>
    <mergeCell ref="AG21:AH21"/>
    <mergeCell ref="AI21:AP21"/>
    <mergeCell ref="AQ21:AS21"/>
    <mergeCell ref="AT21:AV21"/>
    <mergeCell ref="BA21:BB21"/>
    <mergeCell ref="BC21:BJ21"/>
    <mergeCell ref="BK21:BM21"/>
    <mergeCell ref="BN21:BP21"/>
    <mergeCell ref="BQ21:BR21"/>
    <mergeCell ref="CA19:CC19"/>
    <mergeCell ref="CD19:CF19"/>
    <mergeCell ref="CG19:CH19"/>
    <mergeCell ref="CI19:CP19"/>
    <mergeCell ref="CQ19:CS19"/>
    <mergeCell ref="CT19:CV19"/>
    <mergeCell ref="A20:B20"/>
    <mergeCell ref="C20:J20"/>
    <mergeCell ref="K20:M20"/>
    <mergeCell ref="N20:P20"/>
    <mergeCell ref="Q20:R20"/>
    <mergeCell ref="S20:Z20"/>
    <mergeCell ref="AA20:AC20"/>
    <mergeCell ref="AD20:AF20"/>
    <mergeCell ref="AG20:AH20"/>
    <mergeCell ref="AI20:AP20"/>
    <mergeCell ref="AQ20:AS20"/>
    <mergeCell ref="AT20:AV20"/>
    <mergeCell ref="BA20:BB20"/>
    <mergeCell ref="BC20:BJ20"/>
    <mergeCell ref="BK20:BM20"/>
    <mergeCell ref="BN20:BP20"/>
    <mergeCell ref="BQ20:BR20"/>
    <mergeCell ref="BS20:BZ20"/>
    <mergeCell ref="CA20:CC20"/>
    <mergeCell ref="CD20:CF20"/>
    <mergeCell ref="CG20:CH20"/>
    <mergeCell ref="CI20:CP20"/>
    <mergeCell ref="CQ20:CS20"/>
    <mergeCell ref="CT20:CV20"/>
    <mergeCell ref="A19:B19"/>
    <mergeCell ref="C19:J19"/>
    <mergeCell ref="K19:M19"/>
    <mergeCell ref="N19:P19"/>
    <mergeCell ref="Q19:R19"/>
    <mergeCell ref="S19:Z19"/>
    <mergeCell ref="AA19:AC19"/>
    <mergeCell ref="AD19:AF19"/>
    <mergeCell ref="AG19:AH19"/>
    <mergeCell ref="AI19:AP19"/>
    <mergeCell ref="AQ19:AS19"/>
    <mergeCell ref="AT19:AV19"/>
    <mergeCell ref="BA19:BB19"/>
    <mergeCell ref="BC19:BJ19"/>
    <mergeCell ref="BK19:BM19"/>
    <mergeCell ref="BN19:BP19"/>
    <mergeCell ref="BQ19:BZ19"/>
    <mergeCell ref="BS17:BZ17"/>
    <mergeCell ref="CA17:CC17"/>
    <mergeCell ref="CD17:CF17"/>
    <mergeCell ref="CG17:CH17"/>
    <mergeCell ref="CI17:CP17"/>
    <mergeCell ref="CQ17:CS17"/>
    <mergeCell ref="CT17:CV17"/>
    <mergeCell ref="A18:J18"/>
    <mergeCell ref="K18:M18"/>
    <mergeCell ref="N18:P18"/>
    <mergeCell ref="Q18:R18"/>
    <mergeCell ref="S18:Z18"/>
    <mergeCell ref="AA18:AC18"/>
    <mergeCell ref="AD18:AF18"/>
    <mergeCell ref="AG18:AH18"/>
    <mergeCell ref="AI18:AP18"/>
    <mergeCell ref="AQ18:AS18"/>
    <mergeCell ref="AT18:AV18"/>
    <mergeCell ref="BA18:BB18"/>
    <mergeCell ref="BC18:BJ18"/>
    <mergeCell ref="BK18:BM18"/>
    <mergeCell ref="BN18:BP18"/>
    <mergeCell ref="BQ18:BR18"/>
    <mergeCell ref="BS18:BZ18"/>
    <mergeCell ref="CA18:CC18"/>
    <mergeCell ref="CD18:CF18"/>
    <mergeCell ref="CG18:CH18"/>
    <mergeCell ref="CI18:CP18"/>
    <mergeCell ref="CQ18:CS18"/>
    <mergeCell ref="CT18:CV18"/>
    <mergeCell ref="A17:B17"/>
    <mergeCell ref="C17:J17"/>
    <mergeCell ref="K17:M17"/>
    <mergeCell ref="N17:P17"/>
    <mergeCell ref="Q17:R17"/>
    <mergeCell ref="S17:Z17"/>
    <mergeCell ref="AA17:AC17"/>
    <mergeCell ref="AD17:AF17"/>
    <mergeCell ref="AG17:AH17"/>
    <mergeCell ref="AI17:AP17"/>
    <mergeCell ref="AQ17:AS17"/>
    <mergeCell ref="AT17:AV17"/>
    <mergeCell ref="BA17:BB17"/>
    <mergeCell ref="BC17:BJ17"/>
    <mergeCell ref="BK17:BM17"/>
    <mergeCell ref="BN17:BP17"/>
    <mergeCell ref="BQ17:BR17"/>
    <mergeCell ref="BS15:BZ15"/>
    <mergeCell ref="CA15:CC15"/>
    <mergeCell ref="CD15:CF15"/>
    <mergeCell ref="CG15:CH15"/>
    <mergeCell ref="CI15:CP15"/>
    <mergeCell ref="CQ15:CS15"/>
    <mergeCell ref="CT15:CV15"/>
    <mergeCell ref="A16:B16"/>
    <mergeCell ref="C16:J16"/>
    <mergeCell ref="K16:M16"/>
    <mergeCell ref="N16:P16"/>
    <mergeCell ref="Q16:R16"/>
    <mergeCell ref="S16:Z16"/>
    <mergeCell ref="AA16:AC16"/>
    <mergeCell ref="AD16:AF16"/>
    <mergeCell ref="AG16:AH16"/>
    <mergeCell ref="AI16:AP16"/>
    <mergeCell ref="AQ16:AS16"/>
    <mergeCell ref="AT16:AV16"/>
    <mergeCell ref="BA16:BB16"/>
    <mergeCell ref="BC16:BJ16"/>
    <mergeCell ref="BK16:BM16"/>
    <mergeCell ref="BN16:BP16"/>
    <mergeCell ref="BQ16:BR16"/>
    <mergeCell ref="BS16:BZ16"/>
    <mergeCell ref="CA16:CC16"/>
    <mergeCell ref="CD16:CF16"/>
    <mergeCell ref="CG16:CH16"/>
    <mergeCell ref="CI16:CP16"/>
    <mergeCell ref="CQ16:CS16"/>
    <mergeCell ref="CT16:CV16"/>
    <mergeCell ref="A15:B15"/>
    <mergeCell ref="C15:J15"/>
    <mergeCell ref="K15:M15"/>
    <mergeCell ref="N15:P15"/>
    <mergeCell ref="Q15:R15"/>
    <mergeCell ref="S15:Z15"/>
    <mergeCell ref="AA15:AC15"/>
    <mergeCell ref="AD15:AF15"/>
    <mergeCell ref="AG15:AH15"/>
    <mergeCell ref="AI15:AP15"/>
    <mergeCell ref="AQ15:AS15"/>
    <mergeCell ref="AT15:AV15"/>
    <mergeCell ref="BA15:BB15"/>
    <mergeCell ref="BC15:BJ15"/>
    <mergeCell ref="BK15:BM15"/>
    <mergeCell ref="BN15:BP15"/>
    <mergeCell ref="BQ15:BR15"/>
    <mergeCell ref="CQ13:CS13"/>
    <mergeCell ref="CT13:CV13"/>
    <mergeCell ref="A14:B14"/>
    <mergeCell ref="C14:J14"/>
    <mergeCell ref="K14:M14"/>
    <mergeCell ref="N14:P14"/>
    <mergeCell ref="Q14:R14"/>
    <mergeCell ref="S14:Z14"/>
    <mergeCell ref="AA14:AC14"/>
    <mergeCell ref="AD14:AF14"/>
    <mergeCell ref="AG14:AH14"/>
    <mergeCell ref="AI14:AP14"/>
    <mergeCell ref="AQ14:AS14"/>
    <mergeCell ref="AT14:AV14"/>
    <mergeCell ref="BA14:BB14"/>
    <mergeCell ref="BC14:BJ14"/>
    <mergeCell ref="BK14:BM14"/>
    <mergeCell ref="BN14:BP14"/>
    <mergeCell ref="BQ14:BR14"/>
    <mergeCell ref="BS14:BZ14"/>
    <mergeCell ref="CA14:CC14"/>
    <mergeCell ref="CD14:CF14"/>
    <mergeCell ref="CG14:CH14"/>
    <mergeCell ref="CI14:CP14"/>
    <mergeCell ref="CQ14:CS14"/>
    <mergeCell ref="CT14:CV14"/>
    <mergeCell ref="A12:H12"/>
    <mergeCell ref="I12:J12"/>
    <mergeCell ref="K12:AL12"/>
    <mergeCell ref="AM12:AR12"/>
    <mergeCell ref="AS12:AV12"/>
    <mergeCell ref="BA12:BH12"/>
    <mergeCell ref="BI12:BJ12"/>
    <mergeCell ref="BK12:CL12"/>
    <mergeCell ref="CM12:CR12"/>
    <mergeCell ref="CS12:CV12"/>
    <mergeCell ref="A13:B13"/>
    <mergeCell ref="C13:J13"/>
    <mergeCell ref="K13:M13"/>
    <mergeCell ref="N13:P13"/>
    <mergeCell ref="Q13:R13"/>
    <mergeCell ref="S13:Z13"/>
    <mergeCell ref="AA13:AC13"/>
    <mergeCell ref="AD13:AF13"/>
    <mergeCell ref="AG13:AH13"/>
    <mergeCell ref="AI13:AP13"/>
    <mergeCell ref="AQ13:AS13"/>
    <mergeCell ref="AT13:AV13"/>
    <mergeCell ref="BA13:BB13"/>
    <mergeCell ref="BC13:BJ13"/>
    <mergeCell ref="BK13:BM13"/>
    <mergeCell ref="BN13:BP13"/>
    <mergeCell ref="BQ13:BR13"/>
    <mergeCell ref="BS13:BZ13"/>
    <mergeCell ref="CA13:CC13"/>
    <mergeCell ref="CD13:CF13"/>
    <mergeCell ref="CG13:CH13"/>
    <mergeCell ref="CI13:CP13"/>
    <mergeCell ref="BJ6:BP6"/>
    <mergeCell ref="BR6:CI6"/>
    <mergeCell ref="CJ6:CV6"/>
    <mergeCell ref="I7:J7"/>
    <mergeCell ref="K7:M7"/>
    <mergeCell ref="O7:Q7"/>
    <mergeCell ref="S7:V7"/>
    <mergeCell ref="W7:Y7"/>
    <mergeCell ref="Z7:AC7"/>
    <mergeCell ref="AW7:BA7"/>
    <mergeCell ref="BE7:BI7"/>
    <mergeCell ref="BJ7:BQ7"/>
    <mergeCell ref="BR7:CI10"/>
    <mergeCell ref="CJ7:CV7"/>
    <mergeCell ref="I8:AE8"/>
    <mergeCell ref="AF8:AO10"/>
    <mergeCell ref="AP8:AU8"/>
    <mergeCell ref="AV8:BD8"/>
    <mergeCell ref="BE8:BI10"/>
    <mergeCell ref="BJ8:BQ10"/>
    <mergeCell ref="CJ8:CV8"/>
    <mergeCell ref="I9:AE10"/>
    <mergeCell ref="AP9:AU9"/>
    <mergeCell ref="AW9:BA9"/>
    <mergeCell ref="CJ9:CV9"/>
    <mergeCell ref="AP10:AU10"/>
    <mergeCell ref="BA10:BC10"/>
    <mergeCell ref="CJ10:CV10"/>
    <mergeCell ref="A1:S2"/>
    <mergeCell ref="U1:CD2"/>
    <mergeCell ref="CE1:CV2"/>
    <mergeCell ref="I3:Q3"/>
    <mergeCell ref="BE3:BQ3"/>
    <mergeCell ref="CJ3:CV3"/>
    <mergeCell ref="A4:G4"/>
    <mergeCell ref="I4:Y4"/>
    <mergeCell ref="Z4:AE4"/>
    <mergeCell ref="AF4:AN4"/>
    <mergeCell ref="AO4:AU4"/>
    <mergeCell ref="AV4:BD4"/>
    <mergeCell ref="BE4:BL4"/>
    <mergeCell ref="BN4:BQ4"/>
    <mergeCell ref="BR4:BU5"/>
    <mergeCell ref="BV4:CF5"/>
    <mergeCell ref="CG4:CI5"/>
    <mergeCell ref="CJ4:CV4"/>
    <mergeCell ref="BF5:BK5"/>
    <mergeCell ref="BN5:BQ5"/>
    <mergeCell ref="CJ5:CV5"/>
    <mergeCell ref="A5:G8"/>
    <mergeCell ref="I5:AE6"/>
    <mergeCell ref="AF5:AN6"/>
    <mergeCell ref="AO5:AU6"/>
    <mergeCell ref="AV5:AW5"/>
    <mergeCell ref="AX5:BC5"/>
    <mergeCell ref="AV6:AW6"/>
    <mergeCell ref="AX6:BC6"/>
    <mergeCell ref="AD7:AE7"/>
    <mergeCell ref="AF7:AT7"/>
    <mergeCell ref="BF6:BI6"/>
  </mergeCells>
  <phoneticPr fontId="3"/>
  <conditionalFormatting sqref="A12 AM12:AR12">
    <cfRule type="cellIs" dxfId="35" priority="21" stopIfTrue="1" operator="equal">
      <formula>0</formula>
    </cfRule>
  </conditionalFormatting>
  <conditionalFormatting sqref="A14:B17 Q14:R24 A19:B29 A31:B33 A35:B45 A47:B51">
    <cfRule type="expression" dxfId="34" priority="29" stopIfTrue="1">
      <formula>#REF!="●"</formula>
    </cfRule>
    <cfRule type="expression" dxfId="33" priority="35" stopIfTrue="1">
      <formula>$BW$72="●"</formula>
    </cfRule>
  </conditionalFormatting>
  <conditionalFormatting sqref="A53:B64">
    <cfRule type="expression" dxfId="32" priority="8" stopIfTrue="1">
      <formula>#REF!="●"</formula>
    </cfRule>
    <cfRule type="expression" dxfId="31" priority="9" stopIfTrue="1">
      <formula>$BW$72="●"</formula>
    </cfRule>
  </conditionalFormatting>
  <conditionalFormatting sqref="C14:J17 BS14:BZ18 CI14:CP22 S14:Z24 C19:J29 BS20:BZ24 CI24:CP29 BC25:BJ29 BS26:BZ27 S26:Z29 AI27:AP34 BS29:BZ31 CI31:CP32 C31:J33 S31:Z33 BC31:BJ38 BS33:BZ37 C35:J45 S35:Z60 BS39:BZ43 BS45:BZ47 CI46:CP49 C47:J51 BC47:BJ61 C53:J64 S62:Z63 S65:Z69 C66:J68">
    <cfRule type="expression" dxfId="30" priority="36" stopIfTrue="1">
      <formula>#REF!="●"</formula>
    </cfRule>
  </conditionalFormatting>
  <conditionalFormatting sqref="I12">
    <cfRule type="expression" dxfId="29" priority="20" stopIfTrue="1">
      <formula>A12=0</formula>
    </cfRule>
  </conditionalFormatting>
  <conditionalFormatting sqref="J12">
    <cfRule type="expression" dxfId="28" priority="22" stopIfTrue="1">
      <formula>#REF!=0</formula>
    </cfRule>
  </conditionalFormatting>
  <conditionalFormatting sqref="Q26:R29 Q35:R60">
    <cfRule type="expression" dxfId="27" priority="17" stopIfTrue="1">
      <formula>$BW$72="●"</formula>
    </cfRule>
  </conditionalFormatting>
  <conditionalFormatting sqref="Q31:R33">
    <cfRule type="expression" dxfId="26" priority="16" stopIfTrue="1">
      <formula>$BW$72="●"</formula>
    </cfRule>
  </conditionalFormatting>
  <conditionalFormatting sqref="Q62:R63">
    <cfRule type="expression" dxfId="25" priority="15" stopIfTrue="1">
      <formula>$BW$72="●"</formula>
    </cfRule>
  </conditionalFormatting>
  <conditionalFormatting sqref="Q65:R69">
    <cfRule type="expression" dxfId="24" priority="14" stopIfTrue="1">
      <formula>$BW$72="●"</formula>
    </cfRule>
  </conditionalFormatting>
  <conditionalFormatting sqref="AF8:AO10">
    <cfRule type="cellIs" dxfId="23" priority="27" stopIfTrue="1" operator="equal">
      <formula>0</formula>
    </cfRule>
  </conditionalFormatting>
  <conditionalFormatting sqref="AG14:AH25">
    <cfRule type="expression" dxfId="22" priority="2" stopIfTrue="1">
      <formula>$BW$72="●"</formula>
    </cfRule>
  </conditionalFormatting>
  <conditionalFormatting sqref="AG27:AH34">
    <cfRule type="expression" dxfId="21" priority="13" stopIfTrue="1">
      <formula>$BW$72="●"</formula>
    </cfRule>
  </conditionalFormatting>
  <conditionalFormatting sqref="AG36:AH40">
    <cfRule type="expression" dxfId="20" priority="12" stopIfTrue="1">
      <formula>$BW$72="●"</formula>
    </cfRule>
  </conditionalFormatting>
  <conditionalFormatting sqref="AG42:AH44 A66:B68">
    <cfRule type="expression" dxfId="19" priority="18" stopIfTrue="1">
      <formula>$BW$72="●"</formula>
    </cfRule>
  </conditionalFormatting>
  <conditionalFormatting sqref="AG46:AH49">
    <cfRule type="expression" dxfId="18" priority="11" stopIfTrue="1">
      <formula>$BW$72="●"</formula>
    </cfRule>
  </conditionalFormatting>
  <conditionalFormatting sqref="AG51:AH51">
    <cfRule type="expression" dxfId="17" priority="10" stopIfTrue="1">
      <formula>$BW$72="●"</formula>
    </cfRule>
  </conditionalFormatting>
  <conditionalFormatting sqref="AI36:AP36 AI38:AP40 AI42:AP44 AI46:AP49">
    <cfRule type="expression" dxfId="16" priority="31" stopIfTrue="1">
      <formula>#REF!="●"</formula>
    </cfRule>
  </conditionalFormatting>
  <conditionalFormatting sqref="AI37:AP37">
    <cfRule type="expression" dxfId="15" priority="32" stopIfTrue="1">
      <formula>#REF!="●"</formula>
    </cfRule>
  </conditionalFormatting>
  <conditionalFormatting sqref="AI51:AP51">
    <cfRule type="expression" dxfId="14" priority="30" stopIfTrue="1">
      <formula>#REF!="●"</formula>
    </cfRule>
  </conditionalFormatting>
  <conditionalFormatting sqref="AI14:BJ14">
    <cfRule type="expression" dxfId="13" priority="3" stopIfTrue="1">
      <formula>#REF!="●"</formula>
    </cfRule>
  </conditionalFormatting>
  <conditionalFormatting sqref="AP10:AU10">
    <cfRule type="cellIs" dxfId="12" priority="28" stopIfTrue="1" operator="equal">
      <formula>0</formula>
    </cfRule>
  </conditionalFormatting>
  <conditionalFormatting sqref="AS12">
    <cfRule type="expression" dxfId="11" priority="19" stopIfTrue="1">
      <formula>AM12=0</formula>
    </cfRule>
  </conditionalFormatting>
  <conditionalFormatting sqref="BA12 CM12:CR12">
    <cfRule type="cellIs" dxfId="10" priority="25" stopIfTrue="1" operator="equal">
      <formula>0</formula>
    </cfRule>
  </conditionalFormatting>
  <conditionalFormatting sqref="BA14:BB23 BQ14:BR18 CG14:CH22 BQ20:BR24 CG24:CH29 BA25:BB29 BQ26:BR27 BQ29:BR31 CG31:CH32 BA31:BB38 BQ33:BR37 BQ39:BR43 BQ45:BR47 CG46:CH49 BA47:BB61">
    <cfRule type="expression" dxfId="9" priority="34" stopIfTrue="1">
      <formula>$BW$73="●"</formula>
    </cfRule>
  </conditionalFormatting>
  <conditionalFormatting sqref="BA40:BB45">
    <cfRule type="expression" dxfId="8" priority="4" stopIfTrue="1">
      <formula>$BW$73="●"</formula>
    </cfRule>
  </conditionalFormatting>
  <conditionalFormatting sqref="BA15:BJ23 AW15:AZ24 AI15:AV25">
    <cfRule type="expression" dxfId="7" priority="1" stopIfTrue="1">
      <formula>#REF!="●"</formula>
    </cfRule>
  </conditionalFormatting>
  <conditionalFormatting sqref="BC40:BJ45">
    <cfRule type="expression" dxfId="6" priority="5" stopIfTrue="1">
      <formula>#REF!="●"</formula>
    </cfRule>
  </conditionalFormatting>
  <conditionalFormatting sqref="BI12">
    <cfRule type="expression" dxfId="5" priority="24" stopIfTrue="1">
      <formula>BA12=0</formula>
    </cfRule>
  </conditionalFormatting>
  <conditionalFormatting sqref="BJ12">
    <cfRule type="expression" dxfId="4" priority="26" stopIfTrue="1">
      <formula>#REF!=0</formula>
    </cfRule>
  </conditionalFormatting>
  <conditionalFormatting sqref="CG34:CH44">
    <cfRule type="expression" dxfId="3" priority="6" stopIfTrue="1">
      <formula>$BW$73="●"</formula>
    </cfRule>
  </conditionalFormatting>
  <conditionalFormatting sqref="CI34:CP44">
    <cfRule type="expression" dxfId="2" priority="7" stopIfTrue="1">
      <formula>#REF!="●"</formula>
    </cfRule>
  </conditionalFormatting>
  <conditionalFormatting sqref="CI54:CP56">
    <cfRule type="expression" dxfId="1" priority="33" stopIfTrue="1">
      <formula>$AB$74="●"</formula>
    </cfRule>
  </conditionalFormatting>
  <conditionalFormatting sqref="CS12">
    <cfRule type="expression" dxfId="0" priority="23" stopIfTrue="1">
      <formula>CM12=0</formula>
    </cfRule>
  </conditionalFormatting>
  <dataValidations count="3">
    <dataValidation type="list" allowBlank="1" showInputMessage="1" showErrorMessage="1" sqref="AZ3" xr:uid="{E738789D-9562-4077-B821-08B23B0768BC}">
      <formula1>$AV$3:$AZ$3</formula1>
    </dataValidation>
    <dataValidation type="list" allowBlank="1" showInputMessage="1" showErrorMessage="1" sqref="BW72:BY73 AB74:AD76" xr:uid="{797C9041-35D3-4714-A4CD-284BC5DB6228}">
      <formula1>"●,　"</formula1>
    </dataValidation>
    <dataValidation type="list" allowBlank="1" showInputMessage="1" showErrorMessage="1" sqref="A5:G8" xr:uid="{FDAE768E-531F-46DF-9DE2-548EE6076336}">
      <formula1>$AQ$3:$AZ$3</formula1>
    </dataValidation>
  </dataValidations>
  <pageMargins left="0.78740157480314965" right="0.39370078740157483" top="0.39370078740157483" bottom="0.39370078740157483" header="0.51181102362204722" footer="0.51181102362204722"/>
  <pageSetup paperSize="8" scale="7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Group Box 1">
              <controlPr defaultSize="0" autoFill="0" autoPict="0">
                <anchor moveWithCells="1">
                  <from>
                    <xdr:col>47</xdr:col>
                    <xdr:colOff>0</xdr:colOff>
                    <xdr:row>7</xdr:row>
                    <xdr:rowOff>0</xdr:rowOff>
                  </from>
                  <to>
                    <xdr:col>56</xdr:col>
                    <xdr:colOff>50800</xdr:colOff>
                    <xdr:row>10</xdr:row>
                    <xdr:rowOff>44450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47</xdr:col>
                    <xdr:colOff>6350</xdr:colOff>
                    <xdr:row>7</xdr:row>
                    <xdr:rowOff>184150</xdr:rowOff>
                  </from>
                  <to>
                    <xdr:col>51</xdr:col>
                    <xdr:colOff>63500</xdr:colOff>
                    <xdr:row>8</xdr:row>
                    <xdr:rowOff>158750</xdr:rowOff>
                  </to>
                </anchor>
              </controlPr>
            </control>
          </mc:Choice>
        </mc:AlternateContent>
        <mc:AlternateContent xmlns:mc="http://schemas.openxmlformats.org/markup-compatibility/2006">
          <mc:Choice Requires="x14">
            <control shapeId="2051" r:id="rId6" name="Option Button 3">
              <controlPr defaultSize="0" autoFill="0" autoLine="0" autoPict="0">
                <anchor moveWithCells="1">
                  <from>
                    <xdr:col>47</xdr:col>
                    <xdr:colOff>6350</xdr:colOff>
                    <xdr:row>9</xdr:row>
                    <xdr:rowOff>0</xdr:rowOff>
                  </from>
                  <to>
                    <xdr:col>50</xdr:col>
                    <xdr:colOff>6350</xdr:colOff>
                    <xdr:row>9</xdr:row>
                    <xdr:rowOff>203200</xdr:rowOff>
                  </to>
                </anchor>
              </controlPr>
            </control>
          </mc:Choice>
        </mc:AlternateContent>
        <mc:AlternateContent xmlns:mc="http://schemas.openxmlformats.org/markup-compatibility/2006">
          <mc:Choice Requires="x14">
            <control shapeId="2052" r:id="rId7" name="Option Button 4">
              <controlPr defaultSize="0" autoFill="0" autoLine="0" autoPict="0">
                <anchor moveWithCells="1">
                  <from>
                    <xdr:col>51</xdr:col>
                    <xdr:colOff>6350</xdr:colOff>
                    <xdr:row>9</xdr:row>
                    <xdr:rowOff>6350</xdr:rowOff>
                  </from>
                  <to>
                    <xdr:col>54</xdr:col>
                    <xdr:colOff>120650</xdr:colOff>
                    <xdr:row>9</xdr:row>
                    <xdr:rowOff>203200</xdr:rowOff>
                  </to>
                </anchor>
              </controlPr>
            </control>
          </mc:Choice>
        </mc:AlternateContent>
        <mc:AlternateContent xmlns:mc="http://schemas.openxmlformats.org/markup-compatibility/2006">
          <mc:Choice Requires="x14">
            <control shapeId="2053" r:id="rId8" name="Group Box 5">
              <controlPr defaultSize="0" autoFill="0" autoPict="0">
                <anchor moveWithCells="1">
                  <from>
                    <xdr:col>56</xdr:col>
                    <xdr:colOff>0</xdr:colOff>
                    <xdr:row>3</xdr:row>
                    <xdr:rowOff>0</xdr:rowOff>
                  </from>
                  <to>
                    <xdr:col>69</xdr:col>
                    <xdr:colOff>82550</xdr:colOff>
                    <xdr:row>10</xdr:row>
                    <xdr:rowOff>6350</xdr:rowOff>
                  </to>
                </anchor>
              </controlPr>
            </control>
          </mc:Choice>
        </mc:AlternateContent>
        <mc:AlternateContent xmlns:mc="http://schemas.openxmlformats.org/markup-compatibility/2006">
          <mc:Choice Requires="x14">
            <control shapeId="2054" r:id="rId9" name="Option Button 6">
              <controlPr defaultSize="0" autoFill="0" autoLine="0" autoPict="0">
                <anchor moveWithCells="1">
                  <from>
                    <xdr:col>64</xdr:col>
                    <xdr:colOff>31750</xdr:colOff>
                    <xdr:row>3</xdr:row>
                    <xdr:rowOff>0</xdr:rowOff>
                  </from>
                  <to>
                    <xdr:col>68</xdr:col>
                    <xdr:colOff>63500</xdr:colOff>
                    <xdr:row>4</xdr:row>
                    <xdr:rowOff>6350</xdr:rowOff>
                  </to>
                </anchor>
              </controlPr>
            </control>
          </mc:Choice>
        </mc:AlternateContent>
        <mc:AlternateContent xmlns:mc="http://schemas.openxmlformats.org/markup-compatibility/2006">
          <mc:Choice Requires="x14">
            <control shapeId="2055" r:id="rId10" name="Option Button 7">
              <controlPr defaultSize="0" autoFill="0" autoLine="0" autoPict="0">
                <anchor moveWithCells="1">
                  <from>
                    <xdr:col>56</xdr:col>
                    <xdr:colOff>31750</xdr:colOff>
                    <xdr:row>4</xdr:row>
                    <xdr:rowOff>0</xdr:rowOff>
                  </from>
                  <to>
                    <xdr:col>60</xdr:col>
                    <xdr:colOff>44450</xdr:colOff>
                    <xdr:row>5</xdr:row>
                    <xdr:rowOff>31750</xdr:rowOff>
                  </to>
                </anchor>
              </controlPr>
            </control>
          </mc:Choice>
        </mc:AlternateContent>
        <mc:AlternateContent xmlns:mc="http://schemas.openxmlformats.org/markup-compatibility/2006">
          <mc:Choice Requires="x14">
            <control shapeId="2056" r:id="rId11" name="Option Button 8">
              <controlPr defaultSize="0" autoFill="0" autoLine="0" autoPict="0">
                <anchor moveWithCells="1">
                  <from>
                    <xdr:col>64</xdr:col>
                    <xdr:colOff>31750</xdr:colOff>
                    <xdr:row>4</xdr:row>
                    <xdr:rowOff>6350</xdr:rowOff>
                  </from>
                  <to>
                    <xdr:col>68</xdr:col>
                    <xdr:colOff>63500</xdr:colOff>
                    <xdr:row>5</xdr:row>
                    <xdr:rowOff>31750</xdr:rowOff>
                  </to>
                </anchor>
              </controlPr>
            </control>
          </mc:Choice>
        </mc:AlternateContent>
        <mc:AlternateContent xmlns:mc="http://schemas.openxmlformats.org/markup-compatibility/2006">
          <mc:Choice Requires="x14">
            <control shapeId="2057" r:id="rId12" name="Option Button 9">
              <controlPr defaultSize="0" autoFill="0" autoLine="0" autoPict="0">
                <anchor moveWithCells="1">
                  <from>
                    <xdr:col>56</xdr:col>
                    <xdr:colOff>31750</xdr:colOff>
                    <xdr:row>5</xdr:row>
                    <xdr:rowOff>31750</xdr:rowOff>
                  </from>
                  <to>
                    <xdr:col>59</xdr:col>
                    <xdr:colOff>50800</xdr:colOff>
                    <xdr:row>6</xdr:row>
                    <xdr:rowOff>38100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47</xdr:col>
                    <xdr:colOff>6350</xdr:colOff>
                    <xdr:row>6</xdr:row>
                    <xdr:rowOff>69850</xdr:rowOff>
                  </from>
                  <to>
                    <xdr:col>50</xdr:col>
                    <xdr:colOff>120650</xdr:colOff>
                    <xdr:row>7</xdr:row>
                    <xdr:rowOff>6350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松戸①</vt:lpstr>
      <vt:lpstr>松戸②</vt:lpstr>
      <vt:lpstr>松戸①!Print_Area</vt:lpstr>
      <vt:lpstr>松戸②!Print_Area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横田  美樹</dc:creator>
  <cp:lastModifiedBy>高橋 書江</cp:lastModifiedBy>
  <dcterms:created xsi:type="dcterms:W3CDTF">2023-08-02T08:00:18Z</dcterms:created>
  <dcterms:modified xsi:type="dcterms:W3CDTF">2023-08-07T03:51:08Z</dcterms:modified>
</cp:coreProperties>
</file>