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aya-saito\Desktop\"/>
    </mc:Choice>
  </mc:AlternateContent>
  <xr:revisionPtr revIDLastSave="0" documentId="13_ncr:1_{8B2F443F-B661-4FE6-9655-C47836FDB899}" xr6:coauthVersionLast="46" xr6:coauthVersionMax="46" xr10:uidLastSave="{00000000-0000-0000-0000-000000000000}"/>
  <bookViews>
    <workbookView xWindow="-120" yWindow="-120" windowWidth="29040" windowHeight="15840" xr2:uid="{B0AFB030-388B-49AF-8AC7-5A5A115A1AA1}"/>
  </bookViews>
  <sheets>
    <sheet name="春日部①" sheetId="1" r:id="rId1"/>
  </sheets>
  <externalReferences>
    <externalReference r:id="rId2"/>
  </externalReferences>
  <definedNames>
    <definedName name="ﾁﾗｼ">[1]ちらし!$B$6:$W$129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9" i="1" l="1"/>
  <c r="AV67" i="1"/>
  <c r="K69" i="1"/>
  <c r="CD64" i="1"/>
  <c r="AS67" i="1"/>
  <c r="AD64" i="1"/>
  <c r="N64" i="1"/>
  <c r="AV63" i="1"/>
  <c r="BL60" i="1"/>
  <c r="AS63" i="1"/>
  <c r="AV59" i="1"/>
  <c r="AA64" i="1"/>
  <c r="CA64" i="1"/>
  <c r="AD58" i="1"/>
  <c r="K64" i="1"/>
  <c r="CD57" i="1"/>
  <c r="N57" i="1"/>
  <c r="AS59" i="1"/>
  <c r="K57" i="1"/>
  <c r="AV54" i="1"/>
  <c r="N54" i="1"/>
  <c r="BI60" i="1"/>
  <c r="AA58" i="1"/>
  <c r="BL48" i="1"/>
  <c r="AD48" i="1"/>
  <c r="K54" i="1"/>
  <c r="N47" i="1"/>
  <c r="W12" i="1" s="1"/>
  <c r="CA57" i="1"/>
  <c r="CD45" i="1"/>
  <c r="BQ12" i="1" s="1"/>
  <c r="AS54" i="1"/>
  <c r="AV44" i="1"/>
  <c r="K47" i="1"/>
  <c r="AA48" i="1"/>
  <c r="N41" i="1"/>
  <c r="CT40" i="1"/>
  <c r="CQ40" i="1"/>
  <c r="CA45" i="1"/>
  <c r="AD40" i="1"/>
  <c r="AA40" i="1"/>
  <c r="CD39" i="1"/>
  <c r="CA39" i="1"/>
  <c r="CT38" i="1"/>
  <c r="CQ38" i="1"/>
  <c r="CT36" i="1"/>
  <c r="CQ36" i="1"/>
  <c r="AS44" i="1"/>
  <c r="CT33" i="1"/>
  <c r="CD33" i="1"/>
  <c r="CA33" i="1"/>
  <c r="BI48" i="1"/>
  <c r="AV33" i="1"/>
  <c r="K41" i="1"/>
  <c r="BL32" i="1"/>
  <c r="AD32" i="1"/>
  <c r="AA32" i="1"/>
  <c r="N32" i="1"/>
  <c r="CQ33" i="1"/>
  <c r="BI32" i="1"/>
  <c r="CT27" i="1"/>
  <c r="CD27" i="1"/>
  <c r="CA27" i="1"/>
  <c r="BL27" i="1"/>
  <c r="K32" i="1"/>
  <c r="AD26" i="1"/>
  <c r="AA26" i="1"/>
  <c r="N26" i="1"/>
  <c r="AS33" i="1"/>
  <c r="CQ27" i="1"/>
  <c r="AV23" i="1"/>
  <c r="AS23" i="1"/>
  <c r="CT22" i="1"/>
  <c r="CQ22" i="1"/>
  <c r="AV20" i="1"/>
  <c r="AS20" i="1"/>
  <c r="CT19" i="1"/>
  <c r="CD17" i="1"/>
  <c r="CA17" i="1"/>
  <c r="CA14" i="1" s="1"/>
  <c r="AV17" i="1"/>
  <c r="CQ19" i="1"/>
  <c r="CQ14" i="1" s="1"/>
  <c r="BI27" i="1"/>
  <c r="AS17" i="1"/>
  <c r="K26" i="1"/>
  <c r="CM12" i="1"/>
  <c r="BE12" i="1"/>
  <c r="AI12" i="1"/>
  <c r="A12" i="1"/>
  <c r="BD3" i="1"/>
  <c r="AV3" i="1"/>
  <c r="AW3" i="1" s="1"/>
  <c r="AX3" i="1" s="1"/>
  <c r="AY3" i="1" s="1"/>
  <c r="AZ3" i="1" s="1"/>
  <c r="BA61" i="1" l="1"/>
  <c r="AW71" i="1"/>
  <c r="CI41" i="1"/>
  <c r="S65" i="1"/>
  <c r="AF8" i="1"/>
  <c r="AW72" i="1" l="1"/>
  <c r="AW73" i="1" s="1"/>
</calcChain>
</file>

<file path=xl/sharedStrings.xml><?xml version="1.0" encoding="utf-8"?>
<sst xmlns="http://schemas.openxmlformats.org/spreadsheetml/2006/main" count="663" uniqueCount="619">
  <si>
    <t>折込チラシ申込書⑱</t>
    <phoneticPr fontId="3"/>
  </si>
  <si>
    <r>
      <t>㈱地域新聞社　越谷</t>
    </r>
    <r>
      <rPr>
        <b/>
        <sz val="20"/>
        <rFont val="ＭＳ Ｐゴシック"/>
        <family val="3"/>
        <charset val="128"/>
      </rPr>
      <t>支社</t>
    </r>
    <r>
      <rPr>
        <b/>
        <sz val="18"/>
        <rFont val="ＭＳ Ｐゴシック"/>
        <family val="3"/>
        <charset val="128"/>
      </rPr>
      <t xml:space="preserve"> </t>
    </r>
    <r>
      <rPr>
        <b/>
        <sz val="20"/>
        <rFont val="ＭＳ Ｐゴシック"/>
        <family val="3"/>
        <charset val="128"/>
      </rPr>
      <t>tel.048-992-7000／fax.048-992-7001</t>
    </r>
    <r>
      <rPr>
        <b/>
        <sz val="18"/>
        <rFont val="ＭＳ Ｐゴシック"/>
        <family val="3"/>
        <charset val="128"/>
      </rPr>
      <t xml:space="preserve">  </t>
    </r>
    <r>
      <rPr>
        <sz val="14"/>
        <rFont val="ＭＳ Ｐゴシック"/>
        <family val="3"/>
        <charset val="128"/>
      </rPr>
      <t>〒343-0022 埼玉県越谷市東大沢4-17-16</t>
    </r>
    <rPh sb="7" eb="9">
      <t>コシガヤ</t>
    </rPh>
    <rPh sb="9" eb="11">
      <t>シシャ</t>
    </rPh>
    <phoneticPr fontId="3"/>
  </si>
  <si>
    <t>※太枠内をご記入ください</t>
    <rPh sb="1" eb="3">
      <t>フトワク</t>
    </rPh>
    <rPh sb="3" eb="4">
      <t>ナイ</t>
    </rPh>
    <rPh sb="6" eb="8">
      <t>キニュウ</t>
    </rPh>
    <phoneticPr fontId="3"/>
  </si>
  <si>
    <t>　※当社担当記入欄</t>
    <phoneticPr fontId="3"/>
  </si>
  <si>
    <t>発行日</t>
    <rPh sb="0" eb="3">
      <t>ハッコウビ</t>
    </rPh>
    <phoneticPr fontId="3"/>
  </si>
  <si>
    <t>お客様名</t>
    <phoneticPr fontId="3"/>
  </si>
  <si>
    <t>サイズ</t>
    <phoneticPr fontId="3"/>
  </si>
  <si>
    <t>地域新聞社担当</t>
    <rPh sb="0" eb="2">
      <t>チイキ</t>
    </rPh>
    <rPh sb="2" eb="5">
      <t>シンブンシャ</t>
    </rPh>
    <rPh sb="5" eb="7">
      <t>タントウ</t>
    </rPh>
    <phoneticPr fontId="3"/>
  </si>
  <si>
    <t>※ﾁﾗｼ不足時の調整ｴﾘｱ</t>
    <rPh sb="6" eb="7">
      <t>ジ</t>
    </rPh>
    <phoneticPr fontId="3"/>
  </si>
  <si>
    <t>納品方法</t>
    <phoneticPr fontId="3"/>
  </si>
  <si>
    <t xml:space="preserve">　 </t>
    <phoneticPr fontId="3"/>
  </si>
  <si>
    <t xml:space="preserve">納品済み  </t>
    <phoneticPr fontId="3"/>
  </si>
  <si>
    <t>伝票番号</t>
    <rPh sb="0" eb="2">
      <t>デンピョウ</t>
    </rPh>
    <rPh sb="2" eb="4">
      <t>バンゴウ</t>
    </rPh>
    <phoneticPr fontId="3"/>
  </si>
  <si>
    <t/>
  </si>
  <si>
    <t>印</t>
    <rPh sb="0" eb="1">
      <t>イン</t>
    </rPh>
    <phoneticPr fontId="3"/>
  </si>
  <si>
    <t>■お申込み締切り</t>
    <rPh sb="2" eb="4">
      <t>モウシコ</t>
    </rPh>
    <rPh sb="5" eb="7">
      <t>シメキ</t>
    </rPh>
    <phoneticPr fontId="3"/>
  </si>
  <si>
    <t>（No.</t>
    <phoneticPr fontId="3"/>
  </si>
  <si>
    <t>）</t>
    <phoneticPr fontId="3"/>
  </si>
  <si>
    <t>ルート便</t>
    <rPh sb="3" eb="4">
      <t>ビン</t>
    </rPh>
    <phoneticPr fontId="3"/>
  </si>
  <si>
    <t>引き取り</t>
    <rPh sb="0" eb="1">
      <t>ヒ</t>
    </rPh>
    <rPh sb="2" eb="3">
      <t>ト</t>
    </rPh>
    <phoneticPr fontId="3"/>
  </si>
  <si>
    <t>折込希望週の前週金曜日17：00まで</t>
    <phoneticPr fontId="3"/>
  </si>
  <si>
    <t>直納</t>
    <rPh sb="0" eb="1">
      <t>チョク</t>
    </rPh>
    <rPh sb="1" eb="2">
      <t>ノウ</t>
    </rPh>
    <phoneticPr fontId="3"/>
  </si>
  <si>
    <t>備考</t>
    <rPh sb="0" eb="2">
      <t>ビコウ</t>
    </rPh>
    <phoneticPr fontId="3"/>
  </si>
  <si>
    <t>■注文の取消・訂正について</t>
    <rPh sb="1" eb="3">
      <t>チュウモン</t>
    </rPh>
    <rPh sb="4" eb="6">
      <t>トリケシ</t>
    </rPh>
    <rPh sb="7" eb="9">
      <t>テイセイ</t>
    </rPh>
    <phoneticPr fontId="3"/>
  </si>
  <si>
    <t>TEL</t>
    <phoneticPr fontId="3"/>
  </si>
  <si>
    <t>-</t>
    <phoneticPr fontId="3"/>
  </si>
  <si>
    <t>（担当：</t>
    <rPh sb="1" eb="3">
      <t>タントウ</t>
    </rPh>
    <phoneticPr fontId="3"/>
  </si>
  <si>
    <t>様）</t>
    <rPh sb="0" eb="1">
      <t>サマ</t>
    </rPh>
    <phoneticPr fontId="3"/>
  </si>
  <si>
    <t>数量</t>
    <rPh sb="0" eb="2">
      <t>スウリョウ</t>
    </rPh>
    <phoneticPr fontId="3"/>
  </si>
  <si>
    <t>越</t>
    <rPh sb="0" eb="1">
      <t>エツ</t>
    </rPh>
    <phoneticPr fontId="3"/>
  </si>
  <si>
    <t>お任せ</t>
    <rPh sb="1" eb="2">
      <t>マカ</t>
    </rPh>
    <phoneticPr fontId="3"/>
  </si>
  <si>
    <t>納品日</t>
    <rPh sb="0" eb="3">
      <t>ノウヒンビ</t>
    </rPh>
    <phoneticPr fontId="3"/>
  </si>
  <si>
    <t>納品部数</t>
    <rPh sb="0" eb="2">
      <t>ノウヒン</t>
    </rPh>
    <rPh sb="2" eb="4">
      <t>ブスウ</t>
    </rPh>
    <phoneticPr fontId="3"/>
  </si>
  <si>
    <t>折込前週金曜17時～当週月曜9時</t>
    <rPh sb="2" eb="4">
      <t>ゼンシュウ</t>
    </rPh>
    <rPh sb="4" eb="6">
      <t>キンヨウ</t>
    </rPh>
    <rPh sb="8" eb="9">
      <t>ジ</t>
    </rPh>
    <rPh sb="10" eb="12">
      <t>トウシュウ</t>
    </rPh>
    <rPh sb="12" eb="14">
      <t>ゲツヨウ</t>
    </rPh>
    <rPh sb="15" eb="16">
      <t>ジ</t>
    </rPh>
    <phoneticPr fontId="3"/>
  </si>
  <si>
    <t>チラシ名</t>
    <rPh sb="3" eb="4">
      <t>メイ</t>
    </rPh>
    <phoneticPr fontId="3"/>
  </si>
  <si>
    <t>※余りﾁﾗｼの処理方法</t>
    <rPh sb="7" eb="9">
      <t>ショリ</t>
    </rPh>
    <rPh sb="9" eb="11">
      <t>ホウホウ</t>
    </rPh>
    <phoneticPr fontId="3"/>
  </si>
  <si>
    <t>変更料が50％発生します。</t>
    <rPh sb="0" eb="3">
      <t>ヘンコウリョウ</t>
    </rPh>
    <rPh sb="7" eb="9">
      <t>ハッセイ</t>
    </rPh>
    <phoneticPr fontId="3"/>
  </si>
  <si>
    <t>折込総数</t>
    <rPh sb="0" eb="2">
      <t>オリコミ</t>
    </rPh>
    <rPh sb="2" eb="4">
      <t>ソウスウ</t>
    </rPh>
    <phoneticPr fontId="3"/>
  </si>
  <si>
    <t>次回折込</t>
    <rPh sb="0" eb="2">
      <t>ジカイ</t>
    </rPh>
    <rPh sb="2" eb="4">
      <t>オリコミ</t>
    </rPh>
    <phoneticPr fontId="3"/>
  </si>
  <si>
    <t>※上記以降はお受けできません。</t>
    <rPh sb="1" eb="3">
      <t>ジョウキ</t>
    </rPh>
    <rPh sb="3" eb="5">
      <t>イコウ</t>
    </rPh>
    <rPh sb="7" eb="8">
      <t>ウ</t>
    </rPh>
    <phoneticPr fontId="3"/>
  </si>
  <si>
    <t>処分</t>
    <rPh sb="0" eb="2">
      <t>ショブン</t>
    </rPh>
    <phoneticPr fontId="3"/>
  </si>
  <si>
    <t>ご返却</t>
    <rPh sb="1" eb="3">
      <t>ヘンキャク</t>
    </rPh>
    <phoneticPr fontId="3"/>
  </si>
  <si>
    <t>※月曜祝日の場合は、1営業日前倒し</t>
    <rPh sb="1" eb="3">
      <t>ゲツヨウ</t>
    </rPh>
    <rPh sb="3" eb="5">
      <t>シュクジツ</t>
    </rPh>
    <rPh sb="6" eb="8">
      <t>バアイ</t>
    </rPh>
    <rPh sb="11" eb="14">
      <t>エイギョウビ</t>
    </rPh>
    <rPh sb="14" eb="16">
      <t>マエダオ</t>
    </rPh>
    <phoneticPr fontId="3"/>
  </si>
  <si>
    <t>部</t>
    <rPh sb="0" eb="1">
      <t>ブ</t>
    </rPh>
    <phoneticPr fontId="3"/>
  </si>
  <si>
    <t>春日部中央版</t>
    <rPh sb="0" eb="3">
      <t>カスカベ</t>
    </rPh>
    <rPh sb="3" eb="5">
      <t>チュウオウ</t>
    </rPh>
    <rPh sb="5" eb="6">
      <t>バン</t>
    </rPh>
    <phoneticPr fontId="3"/>
  </si>
  <si>
    <t>エリア</t>
    <phoneticPr fontId="3"/>
  </si>
  <si>
    <t>春日部東版</t>
    <rPh sb="0" eb="3">
      <t>カスカベ</t>
    </rPh>
    <rPh sb="3" eb="4">
      <t>ヒガシ</t>
    </rPh>
    <rPh sb="4" eb="5">
      <t>バン</t>
    </rPh>
    <phoneticPr fontId="3"/>
  </si>
  <si>
    <t>せんげん台版</t>
    <rPh sb="4" eb="5">
      <t>ダイ</t>
    </rPh>
    <rPh sb="5" eb="6">
      <t>ハン</t>
    </rPh>
    <phoneticPr fontId="3"/>
  </si>
  <si>
    <t>No.</t>
    <phoneticPr fontId="3"/>
  </si>
  <si>
    <t>エリア名</t>
    <rPh sb="3" eb="4">
      <t>メイ</t>
    </rPh>
    <phoneticPr fontId="3"/>
  </si>
  <si>
    <t>部数</t>
    <rPh sb="0" eb="2">
      <t>ブスウ</t>
    </rPh>
    <phoneticPr fontId="3"/>
  </si>
  <si>
    <t>チェック欄</t>
    <rPh sb="4" eb="5">
      <t>ラン</t>
    </rPh>
    <phoneticPr fontId="3"/>
  </si>
  <si>
    <t>119001</t>
  </si>
  <si>
    <t>119049</t>
  </si>
  <si>
    <t>110001</t>
  </si>
  <si>
    <t>110046</t>
  </si>
  <si>
    <t>越谷市</t>
    <rPh sb="0" eb="2">
      <t>コシガヤ</t>
    </rPh>
    <rPh sb="2" eb="3">
      <t>シ</t>
    </rPh>
    <phoneticPr fontId="3"/>
  </si>
  <si>
    <t>----</t>
    <phoneticPr fontId="3"/>
  </si>
  <si>
    <t>春日部市</t>
    <rPh sb="0" eb="3">
      <t>カスカベ</t>
    </rPh>
    <rPh sb="3" eb="4">
      <t>シ</t>
    </rPh>
    <phoneticPr fontId="3"/>
  </si>
  <si>
    <t>119002</t>
  </si>
  <si>
    <t>119050</t>
  </si>
  <si>
    <t>110002</t>
  </si>
  <si>
    <t>110047</t>
  </si>
  <si>
    <t>118001</t>
  </si>
  <si>
    <t>118044</t>
  </si>
  <si>
    <t>119003</t>
  </si>
  <si>
    <t>119051</t>
  </si>
  <si>
    <t>110003</t>
  </si>
  <si>
    <t>110048</t>
  </si>
  <si>
    <t>118002</t>
  </si>
  <si>
    <t>118045</t>
  </si>
  <si>
    <t>119004</t>
  </si>
  <si>
    <t>119052</t>
  </si>
  <si>
    <t>梅田本町</t>
    <rPh sb="0" eb="2">
      <t>ウメダ</t>
    </rPh>
    <rPh sb="2" eb="4">
      <t>ホンチョウ</t>
    </rPh>
    <phoneticPr fontId="1"/>
  </si>
  <si>
    <t>110049</t>
  </si>
  <si>
    <t>南萩島</t>
  </si>
  <si>
    <t>118046</t>
  </si>
  <si>
    <t>119005</t>
  </si>
  <si>
    <t>119053</t>
  </si>
  <si>
    <t>110004</t>
  </si>
  <si>
    <t>110050</t>
  </si>
  <si>
    <t>118003</t>
  </si>
  <si>
    <t>118047</t>
  </si>
  <si>
    <t>119006</t>
  </si>
  <si>
    <t>119054</t>
  </si>
  <si>
    <t>110005</t>
  </si>
  <si>
    <t>110051</t>
  </si>
  <si>
    <t>118004</t>
  </si>
  <si>
    <t>大枝</t>
    <rPh sb="0" eb="2">
      <t>オオエダ</t>
    </rPh>
    <phoneticPr fontId="3"/>
  </si>
  <si>
    <t>119007</t>
  </si>
  <si>
    <t>119055</t>
  </si>
  <si>
    <t>梅田</t>
    <rPh sb="0" eb="2">
      <t>ウメダ</t>
    </rPh>
    <phoneticPr fontId="1"/>
  </si>
  <si>
    <t>110052</t>
  </si>
  <si>
    <t>118005</t>
  </si>
  <si>
    <t>118048</t>
  </si>
  <si>
    <t>119008</t>
  </si>
  <si>
    <t>119056</t>
  </si>
  <si>
    <t>110006</t>
  </si>
  <si>
    <t>110053</t>
  </si>
  <si>
    <t>118006</t>
  </si>
  <si>
    <t>118049</t>
  </si>
  <si>
    <t>119009</t>
  </si>
  <si>
    <t>119057</t>
  </si>
  <si>
    <t>110007</t>
  </si>
  <si>
    <t>110054</t>
  </si>
  <si>
    <t>118007</t>
  </si>
  <si>
    <t>大枝・大畑</t>
    <rPh sb="0" eb="2">
      <t>オオエダ</t>
    </rPh>
    <rPh sb="3" eb="5">
      <t>オオハタ</t>
    </rPh>
    <phoneticPr fontId="3"/>
  </si>
  <si>
    <t>119010</t>
  </si>
  <si>
    <t>119058</t>
  </si>
  <si>
    <t>粕壁</t>
    <rPh sb="0" eb="2">
      <t>カスカベ</t>
    </rPh>
    <phoneticPr fontId="1"/>
  </si>
  <si>
    <t>110055</t>
  </si>
  <si>
    <t>118008</t>
  </si>
  <si>
    <t>118050</t>
  </si>
  <si>
    <t>119011</t>
  </si>
  <si>
    <t>119059</t>
  </si>
  <si>
    <t>110008</t>
  </si>
  <si>
    <t>110056</t>
  </si>
  <si>
    <t>118009</t>
  </si>
  <si>
    <t>118051</t>
  </si>
  <si>
    <t>119012</t>
  </si>
  <si>
    <t>119060</t>
  </si>
  <si>
    <t>110009</t>
  </si>
  <si>
    <t>110057</t>
  </si>
  <si>
    <t>118010</t>
  </si>
  <si>
    <t>118052</t>
  </si>
  <si>
    <t>花積・上蛭田・下蛭田・道口蛭田</t>
    <rPh sb="0" eb="1">
      <t>ハナ</t>
    </rPh>
    <rPh sb="1" eb="2">
      <t>ツ</t>
    </rPh>
    <rPh sb="3" eb="4">
      <t>ウエ</t>
    </rPh>
    <rPh sb="4" eb="5">
      <t>ヒル</t>
    </rPh>
    <rPh sb="5" eb="6">
      <t>タ</t>
    </rPh>
    <rPh sb="7" eb="8">
      <t>シタ</t>
    </rPh>
    <rPh sb="8" eb="9">
      <t>ヒル</t>
    </rPh>
    <rPh sb="9" eb="10">
      <t>タ</t>
    </rPh>
    <rPh sb="11" eb="12">
      <t>ミチ</t>
    </rPh>
    <rPh sb="12" eb="13">
      <t>クチ</t>
    </rPh>
    <rPh sb="13" eb="14">
      <t>ヒル</t>
    </rPh>
    <rPh sb="14" eb="15">
      <t>タ</t>
    </rPh>
    <phoneticPr fontId="1"/>
  </si>
  <si>
    <t>中央</t>
    <rPh sb="0" eb="2">
      <t>チュウオウ</t>
    </rPh>
    <phoneticPr fontId="1"/>
  </si>
  <si>
    <t>110010</t>
  </si>
  <si>
    <t>110058</t>
  </si>
  <si>
    <t>118011</t>
  </si>
  <si>
    <t>118053</t>
  </si>
  <si>
    <t>119013</t>
  </si>
  <si>
    <t>119061</t>
  </si>
  <si>
    <t>110011</t>
  </si>
  <si>
    <t>藤塚・本田町・牛島</t>
    <rPh sb="0" eb="2">
      <t>フジヅカ</t>
    </rPh>
    <rPh sb="3" eb="5">
      <t>ホンダ</t>
    </rPh>
    <rPh sb="5" eb="6">
      <t>マチ</t>
    </rPh>
    <rPh sb="7" eb="9">
      <t>ウシジマ</t>
    </rPh>
    <phoneticPr fontId="1"/>
  </si>
  <si>
    <t>袋山</t>
  </si>
  <si>
    <t>大場・大畑</t>
    <rPh sb="0" eb="2">
      <t>オオバ</t>
    </rPh>
    <rPh sb="3" eb="5">
      <t>オオハタ</t>
    </rPh>
    <phoneticPr fontId="3"/>
  </si>
  <si>
    <t>119014</t>
  </si>
  <si>
    <t>119062</t>
  </si>
  <si>
    <t>110012</t>
  </si>
  <si>
    <t>110059</t>
  </si>
  <si>
    <t>118012</t>
  </si>
  <si>
    <t>118054</t>
  </si>
  <si>
    <t>119015</t>
  </si>
  <si>
    <t>119063</t>
  </si>
  <si>
    <t>110013</t>
  </si>
  <si>
    <t>110060</t>
  </si>
  <si>
    <t>118013</t>
  </si>
  <si>
    <t>118055</t>
  </si>
  <si>
    <t>119016</t>
  </si>
  <si>
    <t>119064</t>
  </si>
  <si>
    <t>110014</t>
  </si>
  <si>
    <t>110061</t>
  </si>
  <si>
    <t>118014</t>
  </si>
  <si>
    <t>118056</t>
  </si>
  <si>
    <t>119017</t>
  </si>
  <si>
    <t>119065</t>
  </si>
  <si>
    <t>110015</t>
  </si>
  <si>
    <t>110062</t>
  </si>
  <si>
    <t>118015</t>
  </si>
  <si>
    <t>118057</t>
  </si>
  <si>
    <t>南中曽根・新方袋</t>
    <rPh sb="0" eb="1">
      <t>ミナミ</t>
    </rPh>
    <rPh sb="1" eb="4">
      <t>ナカソネ</t>
    </rPh>
    <rPh sb="5" eb="6">
      <t>シン</t>
    </rPh>
    <rPh sb="6" eb="7">
      <t>カタ</t>
    </rPh>
    <rPh sb="7" eb="8">
      <t>フクロ</t>
    </rPh>
    <phoneticPr fontId="1"/>
  </si>
  <si>
    <t>粕壁・浜川戸</t>
    <rPh sb="0" eb="2">
      <t>カスカベ</t>
    </rPh>
    <rPh sb="3" eb="5">
      <t>ハマカワ</t>
    </rPh>
    <rPh sb="5" eb="6">
      <t>ト</t>
    </rPh>
    <phoneticPr fontId="1"/>
  </si>
  <si>
    <t>110016</t>
  </si>
  <si>
    <t>六軒町・豊野町</t>
    <rPh sb="0" eb="2">
      <t>ロッケン</t>
    </rPh>
    <rPh sb="2" eb="3">
      <t>マチ</t>
    </rPh>
    <rPh sb="4" eb="6">
      <t>トヨノ</t>
    </rPh>
    <rPh sb="6" eb="7">
      <t>マチ</t>
    </rPh>
    <phoneticPr fontId="3"/>
  </si>
  <si>
    <t>118016</t>
  </si>
  <si>
    <t>118058</t>
  </si>
  <si>
    <t>119018</t>
  </si>
  <si>
    <t>119066</t>
  </si>
  <si>
    <t>粕壁東・粕壁</t>
    <rPh sb="0" eb="2">
      <t>カスカベ</t>
    </rPh>
    <rPh sb="2" eb="3">
      <t>ヒガシ</t>
    </rPh>
    <rPh sb="4" eb="6">
      <t>カスカベ</t>
    </rPh>
    <phoneticPr fontId="1"/>
  </si>
  <si>
    <t>110063</t>
  </si>
  <si>
    <t>恩間・袋山・大竹</t>
    <rPh sb="3" eb="5">
      <t>フクロヤマ</t>
    </rPh>
    <rPh sb="6" eb="8">
      <t>オオタケ</t>
    </rPh>
    <phoneticPr fontId="3"/>
  </si>
  <si>
    <t>武里団地</t>
    <rPh sb="0" eb="2">
      <t>タケサト</t>
    </rPh>
    <rPh sb="2" eb="4">
      <t>ダンチ</t>
    </rPh>
    <phoneticPr fontId="3"/>
  </si>
  <si>
    <t>119019</t>
  </si>
  <si>
    <t>119067</t>
  </si>
  <si>
    <t>110017</t>
  </si>
  <si>
    <t>110064</t>
  </si>
  <si>
    <t>118017</t>
  </si>
  <si>
    <t>118059</t>
  </si>
  <si>
    <t>119020</t>
  </si>
  <si>
    <t>119068</t>
  </si>
  <si>
    <t>110018</t>
  </si>
  <si>
    <t>110065</t>
  </si>
  <si>
    <t>118018</t>
  </si>
  <si>
    <t>118060</t>
  </si>
  <si>
    <t>119021</t>
  </si>
  <si>
    <t>119069</t>
  </si>
  <si>
    <t>110019</t>
  </si>
  <si>
    <t>110066</t>
  </si>
  <si>
    <t>118019</t>
  </si>
  <si>
    <t>大場</t>
    <rPh sb="0" eb="2">
      <t>オオバ</t>
    </rPh>
    <phoneticPr fontId="3"/>
  </si>
  <si>
    <t>119022</t>
  </si>
  <si>
    <t>119070</t>
  </si>
  <si>
    <t>110020</t>
  </si>
  <si>
    <t>110067</t>
  </si>
  <si>
    <t>118020</t>
  </si>
  <si>
    <t>118061</t>
  </si>
  <si>
    <t>119023</t>
  </si>
  <si>
    <t>119071</t>
  </si>
  <si>
    <t>110021</t>
  </si>
  <si>
    <t>110068</t>
  </si>
  <si>
    <t>118021</t>
  </si>
  <si>
    <t>武里中野・大場</t>
    <rPh sb="0" eb="2">
      <t>タケサト</t>
    </rPh>
    <rPh sb="2" eb="4">
      <t>ナカノ</t>
    </rPh>
    <rPh sb="5" eb="7">
      <t>オオバ</t>
    </rPh>
    <phoneticPr fontId="3"/>
  </si>
  <si>
    <t>119024</t>
  </si>
  <si>
    <t>119072</t>
  </si>
  <si>
    <t>110022</t>
  </si>
  <si>
    <t>110069</t>
  </si>
  <si>
    <t>上間久里・下間久里</t>
  </si>
  <si>
    <t>118062</t>
  </si>
  <si>
    <t>119025</t>
  </si>
  <si>
    <t>南</t>
    <rPh sb="0" eb="1">
      <t>ミナミ</t>
    </rPh>
    <phoneticPr fontId="1"/>
  </si>
  <si>
    <t>110023</t>
  </si>
  <si>
    <t>110070</t>
  </si>
  <si>
    <t>118022</t>
  </si>
  <si>
    <t>増田新田・武里中野・大場</t>
    <rPh sb="0" eb="4">
      <t>マスダシンデン</t>
    </rPh>
    <rPh sb="5" eb="7">
      <t>タケサト</t>
    </rPh>
    <rPh sb="7" eb="9">
      <t>ナカノ</t>
    </rPh>
    <rPh sb="10" eb="12">
      <t>オオバ</t>
    </rPh>
    <phoneticPr fontId="3"/>
  </si>
  <si>
    <t>内牧・栄町・梅田</t>
    <rPh sb="0" eb="2">
      <t>ウチマキ</t>
    </rPh>
    <rPh sb="3" eb="4">
      <t>サカエ</t>
    </rPh>
    <rPh sb="4" eb="5">
      <t>マチ</t>
    </rPh>
    <rPh sb="6" eb="8">
      <t>ウメダ</t>
    </rPh>
    <phoneticPr fontId="1"/>
  </si>
  <si>
    <t>119073</t>
  </si>
  <si>
    <t>110024</t>
  </si>
  <si>
    <t>110071</t>
  </si>
  <si>
    <t>118023</t>
  </si>
  <si>
    <t>合計</t>
    <phoneticPr fontId="3"/>
  </si>
  <si>
    <t>119026</t>
  </si>
  <si>
    <t>119074</t>
  </si>
  <si>
    <t>110025</t>
  </si>
  <si>
    <t>110072</t>
  </si>
  <si>
    <t>118024</t>
  </si>
  <si>
    <t>119027</t>
  </si>
  <si>
    <t>119075</t>
  </si>
  <si>
    <t>110026</t>
  </si>
  <si>
    <t>110073</t>
  </si>
  <si>
    <t>118025</t>
  </si>
  <si>
    <t>119028</t>
  </si>
  <si>
    <t>119076</t>
  </si>
  <si>
    <t>緑町</t>
    <rPh sb="0" eb="1">
      <t>ミドリ</t>
    </rPh>
    <rPh sb="1" eb="2">
      <t>マチ</t>
    </rPh>
    <phoneticPr fontId="1"/>
  </si>
  <si>
    <t>110074</t>
  </si>
  <si>
    <t>118026</t>
  </si>
  <si>
    <t>119029</t>
  </si>
  <si>
    <t>119077</t>
  </si>
  <si>
    <t>110027</t>
  </si>
  <si>
    <t>110075</t>
  </si>
  <si>
    <t>千間台東</t>
  </si>
  <si>
    <t>119030</t>
  </si>
  <si>
    <t>119078</t>
  </si>
  <si>
    <t>110028</t>
  </si>
  <si>
    <t>110076</t>
  </si>
  <si>
    <t>118027</t>
  </si>
  <si>
    <t>増富</t>
    <rPh sb="0" eb="1">
      <t>マ</t>
    </rPh>
    <rPh sb="1" eb="2">
      <t>トミ</t>
    </rPh>
    <phoneticPr fontId="1"/>
  </si>
  <si>
    <t>119079</t>
  </si>
  <si>
    <t>110029</t>
  </si>
  <si>
    <t>110077</t>
  </si>
  <si>
    <t>118028</t>
  </si>
  <si>
    <t>119031</t>
  </si>
  <si>
    <t>一ノ割・備後東・南</t>
    <rPh sb="0" eb="1">
      <t>イチ</t>
    </rPh>
    <rPh sb="2" eb="3">
      <t>ワリ</t>
    </rPh>
    <rPh sb="4" eb="5">
      <t>ビ</t>
    </rPh>
    <rPh sb="5" eb="6">
      <t>ウシ</t>
    </rPh>
    <rPh sb="6" eb="7">
      <t>ヒガシ</t>
    </rPh>
    <rPh sb="8" eb="9">
      <t>ミナミ</t>
    </rPh>
    <phoneticPr fontId="1"/>
  </si>
  <si>
    <t>110030</t>
  </si>
  <si>
    <t>西金野井・新宿新田・大衾・金崎・米島</t>
    <rPh sb="0" eb="1">
      <t>ニシ</t>
    </rPh>
    <rPh sb="1" eb="4">
      <t>カナノイ</t>
    </rPh>
    <rPh sb="5" eb="7">
      <t>シンジュク</t>
    </rPh>
    <rPh sb="7" eb="9">
      <t>シンデン</t>
    </rPh>
    <rPh sb="16" eb="17">
      <t>コメ</t>
    </rPh>
    <rPh sb="17" eb="18">
      <t>シマ</t>
    </rPh>
    <phoneticPr fontId="1"/>
  </si>
  <si>
    <t>118029</t>
  </si>
  <si>
    <t>119032</t>
  </si>
  <si>
    <t>119080</t>
  </si>
  <si>
    <t>110031</t>
  </si>
  <si>
    <t>110078</t>
  </si>
  <si>
    <t>118030</t>
  </si>
  <si>
    <t>119033</t>
  </si>
  <si>
    <t>119081</t>
  </si>
  <si>
    <t>110032</t>
  </si>
  <si>
    <t>110079</t>
  </si>
  <si>
    <t>118031</t>
  </si>
  <si>
    <t>119034</t>
  </si>
  <si>
    <t>119082</t>
  </si>
  <si>
    <t>110033</t>
  </si>
  <si>
    <t>110080</t>
  </si>
  <si>
    <t>118032</t>
  </si>
  <si>
    <t>119035</t>
  </si>
  <si>
    <t>119083</t>
  </si>
  <si>
    <t>110034</t>
  </si>
  <si>
    <t>110081</t>
  </si>
  <si>
    <t>118033</t>
  </si>
  <si>
    <t>119036</t>
  </si>
  <si>
    <t>119084</t>
  </si>
  <si>
    <t>110035</t>
  </si>
  <si>
    <t>110082</t>
  </si>
  <si>
    <t>118034</t>
  </si>
  <si>
    <t>豊町</t>
    <rPh sb="0" eb="2">
      <t>ユタカチョウ</t>
    </rPh>
    <phoneticPr fontId="1"/>
  </si>
  <si>
    <t>119085</t>
  </si>
  <si>
    <t>小渕・八丁目</t>
    <rPh sb="0" eb="2">
      <t>オブチ</t>
    </rPh>
    <rPh sb="3" eb="6">
      <t>ハッチョウメ</t>
    </rPh>
    <phoneticPr fontId="1"/>
  </si>
  <si>
    <t>110083</t>
  </si>
  <si>
    <t>118035</t>
  </si>
  <si>
    <t>119037</t>
  </si>
  <si>
    <t>119086</t>
  </si>
  <si>
    <t>110036</t>
  </si>
  <si>
    <t>110084</t>
  </si>
  <si>
    <t>118036</t>
  </si>
  <si>
    <t>119038</t>
  </si>
  <si>
    <t>119087</t>
  </si>
  <si>
    <t>110037</t>
  </si>
  <si>
    <t>110085</t>
  </si>
  <si>
    <t>118037</t>
  </si>
  <si>
    <t>八木崎町・西八木崎</t>
    <rPh sb="0" eb="3">
      <t>ヤギサキ</t>
    </rPh>
    <rPh sb="3" eb="4">
      <t>マチ</t>
    </rPh>
    <rPh sb="5" eb="6">
      <t>ニシ</t>
    </rPh>
    <rPh sb="6" eb="9">
      <t>ヤギザキ</t>
    </rPh>
    <phoneticPr fontId="1"/>
  </si>
  <si>
    <t>119088</t>
  </si>
  <si>
    <t>110038</t>
  </si>
  <si>
    <t>110086</t>
  </si>
  <si>
    <t>千間台西</t>
  </si>
  <si>
    <t>119039</t>
  </si>
  <si>
    <t>備後東</t>
    <rPh sb="0" eb="1">
      <t>ビ</t>
    </rPh>
    <rPh sb="1" eb="2">
      <t>ウシ</t>
    </rPh>
    <rPh sb="2" eb="3">
      <t>ヒガシ</t>
    </rPh>
    <phoneticPr fontId="1"/>
  </si>
  <si>
    <t>110039</t>
  </si>
  <si>
    <t>110087</t>
  </si>
  <si>
    <t>118038</t>
  </si>
  <si>
    <t>119040</t>
  </si>
  <si>
    <t>119089</t>
  </si>
  <si>
    <t>八丁目</t>
    <rPh sb="0" eb="3">
      <t>ハッチョウメ</t>
    </rPh>
    <phoneticPr fontId="3"/>
  </si>
  <si>
    <t>110088</t>
  </si>
  <si>
    <t>118039</t>
  </si>
  <si>
    <t>119041</t>
  </si>
  <si>
    <t>119090</t>
  </si>
  <si>
    <t>110040</t>
  </si>
  <si>
    <t>米島・西金野井・新宿新田・東中野・米崎</t>
    <rPh sb="0" eb="1">
      <t>コメ</t>
    </rPh>
    <rPh sb="1" eb="2">
      <t>シマ</t>
    </rPh>
    <rPh sb="3" eb="4">
      <t>ニシ</t>
    </rPh>
    <rPh sb="4" eb="7">
      <t>カナノイ</t>
    </rPh>
    <rPh sb="8" eb="10">
      <t>シンジュク</t>
    </rPh>
    <rPh sb="10" eb="12">
      <t>シンデン</t>
    </rPh>
    <rPh sb="13" eb="14">
      <t>ヒガシ</t>
    </rPh>
    <rPh sb="14" eb="16">
      <t>ナカノ</t>
    </rPh>
    <rPh sb="17" eb="18">
      <t>コメ</t>
    </rPh>
    <rPh sb="18" eb="19">
      <t>ザキ</t>
    </rPh>
    <phoneticPr fontId="1"/>
  </si>
  <si>
    <t>118040</t>
  </si>
  <si>
    <t>119042</t>
  </si>
  <si>
    <t>119091</t>
  </si>
  <si>
    <t>110041</t>
  </si>
  <si>
    <t>118041</t>
  </si>
  <si>
    <t>119043</t>
  </si>
  <si>
    <t>119092</t>
  </si>
  <si>
    <t>110042</t>
  </si>
  <si>
    <t>118042</t>
  </si>
  <si>
    <t>119044</t>
  </si>
  <si>
    <t>119093</t>
  </si>
  <si>
    <t>樋堀・樋籠・牛島</t>
    <rPh sb="0" eb="2">
      <t>ヒボリ</t>
    </rPh>
    <rPh sb="3" eb="5">
      <t>ヒロウ</t>
    </rPh>
    <rPh sb="6" eb="8">
      <t>ウシジマ</t>
    </rPh>
    <phoneticPr fontId="1"/>
  </si>
  <si>
    <t>118043</t>
  </si>
  <si>
    <t>大沼</t>
    <rPh sb="0" eb="2">
      <t>オオヌマ</t>
    </rPh>
    <phoneticPr fontId="1"/>
  </si>
  <si>
    <t>備後西</t>
    <rPh sb="0" eb="1">
      <t>ビ</t>
    </rPh>
    <rPh sb="1" eb="2">
      <t>ウシ</t>
    </rPh>
    <rPh sb="2" eb="3">
      <t>ニシ</t>
    </rPh>
    <phoneticPr fontId="1"/>
  </si>
  <si>
    <t>110043</t>
  </si>
  <si>
    <t>大泊</t>
  </si>
  <si>
    <t>119045</t>
  </si>
  <si>
    <t>110044</t>
  </si>
  <si>
    <t>119046</t>
  </si>
  <si>
    <t>110045</t>
  </si>
  <si>
    <t>折込料金表（税別）</t>
    <phoneticPr fontId="3"/>
  </si>
  <si>
    <t>119047</t>
  </si>
  <si>
    <t>牛島</t>
    <rPh sb="0" eb="2">
      <t>ウシジマ</t>
    </rPh>
    <phoneticPr fontId="3"/>
  </si>
  <si>
    <t>119048</t>
  </si>
  <si>
    <t>6-12歳</t>
    <rPh sb="4" eb="5">
      <t>サイ</t>
    </rPh>
    <phoneticPr fontId="2"/>
  </si>
  <si>
    <t>サ イ ズ</t>
  </si>
  <si>
    <t>単価</t>
    <rPh sb="0" eb="2">
      <t>タンカ</t>
    </rPh>
    <phoneticPr fontId="3"/>
  </si>
  <si>
    <t>厚物</t>
    <rPh sb="0" eb="1">
      <t>アツ</t>
    </rPh>
    <rPh sb="1" eb="2">
      <t>モノ</t>
    </rPh>
    <phoneticPr fontId="3"/>
  </si>
  <si>
    <t>谷原</t>
    <rPh sb="0" eb="2">
      <t>タニハラ</t>
    </rPh>
    <phoneticPr fontId="3"/>
  </si>
  <si>
    <t>13-18歳</t>
    <rPh sb="5" eb="6">
      <t>サイ</t>
    </rPh>
    <phoneticPr fontId="2"/>
  </si>
  <si>
    <t xml:space="preserve">    A6～B5・はがき（折なし）</t>
    <phoneticPr fontId="3"/>
  </si>
  <si>
    <t>19-25歳</t>
    <rPh sb="5" eb="6">
      <t>サイ</t>
    </rPh>
    <phoneticPr fontId="2"/>
  </si>
  <si>
    <t>市区町村</t>
  </si>
  <si>
    <t>部数</t>
  </si>
  <si>
    <t>表示</t>
    <phoneticPr fontId="3"/>
  </si>
  <si>
    <t xml:space="preserve">    Ａ　4　（折なし）</t>
    <rPh sb="9" eb="10">
      <t>オリ</t>
    </rPh>
    <phoneticPr fontId="3"/>
  </si>
  <si>
    <t>26-35歳</t>
    <rPh sb="5" eb="6">
      <t>サイ</t>
    </rPh>
    <phoneticPr fontId="2"/>
  </si>
  <si>
    <t>部</t>
  </si>
  <si>
    <t>　</t>
  </si>
  <si>
    <t xml:space="preserve">    Ｂ　4　（折なし）</t>
    <phoneticPr fontId="3"/>
  </si>
  <si>
    <t>納品先</t>
    <rPh sb="0" eb="3">
      <t>ノウヒンサキ</t>
    </rPh>
    <phoneticPr fontId="3"/>
  </si>
  <si>
    <t>㈱地域新聞社　埼玉配送センター</t>
    <rPh sb="1" eb="5">
      <t>チイキシンブン</t>
    </rPh>
    <rPh sb="5" eb="6">
      <t>シャ</t>
    </rPh>
    <phoneticPr fontId="3"/>
  </si>
  <si>
    <t>36-49歳</t>
    <rPh sb="5" eb="6">
      <t>サイ</t>
    </rPh>
    <phoneticPr fontId="2"/>
  </si>
  <si>
    <t>春日部市</t>
    <rPh sb="0" eb="4">
      <t>カスカベシ</t>
    </rPh>
    <phoneticPr fontId="3"/>
  </si>
  <si>
    <t xml:space="preserve">    Ａ3（二つ折り納品）</t>
  </si>
  <si>
    <t>50-歳</t>
    <rPh sb="3" eb="4">
      <t>サイ</t>
    </rPh>
    <phoneticPr fontId="2"/>
  </si>
  <si>
    <t>合計</t>
  </si>
  <si>
    <t xml:space="preserve">    Ｂ3（二つ折り納品）</t>
  </si>
  <si>
    <t>　　　tel.048-973-2828／fax.048-976-4411</t>
    <phoneticPr fontId="3"/>
  </si>
  <si>
    <t>※表示欄に「●」を入力すると、その市に
該当するエリア番号の色が変わります。</t>
    <phoneticPr fontId="3"/>
  </si>
  <si>
    <t>※四六判91ｋｇ以上は厚物となります。（裁断により多少の誤差あり。1部あたりのｇ基準あり。）
※【併配】【折物】【特殊形状】の料金は別途お見積りさせていただきますので、お問合せください。</t>
    <phoneticPr fontId="3"/>
  </si>
  <si>
    <t>〒343-0022　埼玉県越谷市東大沢2-26-4</t>
    <phoneticPr fontId="3"/>
  </si>
  <si>
    <t>受付時間</t>
    <rPh sb="0" eb="4">
      <t>ウケツケジカン</t>
    </rPh>
    <phoneticPr fontId="3"/>
  </si>
  <si>
    <t>※エリア部数と同数の折込をご希望の場合は『●』を、少ない部数をご希望の場合は数字を、チェック欄に入力ください。</t>
  </si>
  <si>
    <t>　　月～金：9時～18時　※折込当週の納品は月曜9:00締切です</t>
    <rPh sb="14" eb="16">
      <t>オリコミ</t>
    </rPh>
    <rPh sb="16" eb="18">
      <t>トウシュウ</t>
    </rPh>
    <rPh sb="19" eb="21">
      <t>ノウヒン</t>
    </rPh>
    <rPh sb="22" eb="24">
      <t>ゲツヨウ</t>
    </rPh>
    <rPh sb="28" eb="30">
      <t>シメキリ</t>
    </rPh>
    <phoneticPr fontId="3"/>
  </si>
  <si>
    <t>※水曜・木曜・金曜の3日間で配布となります。（時期によっては変則発行になる場合がございます。詳しくはお問合せください）</t>
  </si>
  <si>
    <t>　　日：7時～16時</t>
    <phoneticPr fontId="3"/>
  </si>
  <si>
    <t xml:space="preserve">
※土曜は休業
</t>
    <rPh sb="2" eb="4">
      <t>ドヨウ</t>
    </rPh>
    <phoneticPr fontId="3"/>
  </si>
  <si>
    <t>※配布部数はエリア内にある実際の世帯数と一致しない場合がございます。</t>
    <phoneticPr fontId="3"/>
  </si>
  <si>
    <t>※梱包の都合上、1エリア 200部以上（200部以下のエリア、調整、厚物・特殊サイズは対象外）での折込数量の設定をお勧めします。</t>
  </si>
  <si>
    <t>花積</t>
  </si>
  <si>
    <t>下蛭田</t>
  </si>
  <si>
    <t>上蛭田・下蛭田①　併40部×</t>
  </si>
  <si>
    <t>上蛭田・下蛭田②</t>
  </si>
  <si>
    <t>上蛭田・下蛭田③</t>
  </si>
  <si>
    <t>上蛭田・下蛭田・道口蛭田・花積</t>
  </si>
  <si>
    <t>上蛭田・道口蛭田①</t>
  </si>
  <si>
    <t>上蛭田・道口蛭田②</t>
  </si>
  <si>
    <t>上蛭田①</t>
  </si>
  <si>
    <t>上蛭田②</t>
  </si>
  <si>
    <t>上蛭田・道順川戸①</t>
  </si>
  <si>
    <t>上蛭田・道順川戸②</t>
  </si>
  <si>
    <t>南中曽根①</t>
  </si>
  <si>
    <t>南中曽根②</t>
  </si>
  <si>
    <t>南中曽根③</t>
  </si>
  <si>
    <t>南中曽根④</t>
  </si>
  <si>
    <t>新方袋・南中曽根</t>
  </si>
  <si>
    <t>内牧</t>
  </si>
  <si>
    <t>栄町1-①</t>
  </si>
  <si>
    <t>栄町1-②</t>
  </si>
  <si>
    <t>栄町2-①</t>
  </si>
  <si>
    <t>栄町2-②</t>
  </si>
  <si>
    <t>栄町3-①</t>
  </si>
  <si>
    <t>栄町3-②</t>
  </si>
  <si>
    <t>栄町3・梅田1</t>
  </si>
  <si>
    <t>増富①</t>
  </si>
  <si>
    <t>増富②</t>
  </si>
  <si>
    <t>増富③</t>
  </si>
  <si>
    <t>増富④</t>
  </si>
  <si>
    <t>増富⑤</t>
  </si>
  <si>
    <t>豊町1</t>
  </si>
  <si>
    <t>豊町2</t>
  </si>
  <si>
    <t>豊町3</t>
  </si>
  <si>
    <t>豊町4・6</t>
  </si>
  <si>
    <t>豊町5-①</t>
  </si>
  <si>
    <t>豊町5-②</t>
  </si>
  <si>
    <t>西八木崎1・2</t>
  </si>
  <si>
    <t>八木崎町・西八木崎3</t>
  </si>
  <si>
    <t>大沼1</t>
  </si>
  <si>
    <t>大沼2</t>
  </si>
  <si>
    <t>大沼3</t>
  </si>
  <si>
    <t>大沼4</t>
  </si>
  <si>
    <t>大沼5</t>
  </si>
  <si>
    <t>大沼6</t>
  </si>
  <si>
    <t>谷原1-①</t>
  </si>
  <si>
    <t>谷原1-②</t>
  </si>
  <si>
    <t>谷原2</t>
  </si>
  <si>
    <t>谷原3</t>
  </si>
  <si>
    <t>中央1-①</t>
  </si>
  <si>
    <t>中央1-②</t>
  </si>
  <si>
    <t>中央1-③　併97部×</t>
  </si>
  <si>
    <t>中央2-①</t>
  </si>
  <si>
    <t>中央2-②</t>
  </si>
  <si>
    <t>中央3-①</t>
  </si>
  <si>
    <t>中央3-②</t>
  </si>
  <si>
    <t>中央4</t>
  </si>
  <si>
    <t>中央5</t>
  </si>
  <si>
    <t>中央6</t>
  </si>
  <si>
    <t>中央7</t>
  </si>
  <si>
    <t>中央8</t>
  </si>
  <si>
    <t>粕壁・浜川戸1</t>
  </si>
  <si>
    <t>粕壁・浜川戸2</t>
  </si>
  <si>
    <t>粕壁①</t>
  </si>
  <si>
    <t>粕壁②</t>
  </si>
  <si>
    <t>粕壁③</t>
  </si>
  <si>
    <t>南1</t>
  </si>
  <si>
    <t>南2</t>
  </si>
  <si>
    <t>南3-①</t>
  </si>
  <si>
    <t>南3-②</t>
  </si>
  <si>
    <t>南3・4</t>
  </si>
  <si>
    <t>南4</t>
  </si>
  <si>
    <t>南5</t>
  </si>
  <si>
    <t>一ノ割1・備後東1</t>
  </si>
  <si>
    <t>一ノ割1-①(新聞348)</t>
  </si>
  <si>
    <t>一ノ割1-②</t>
  </si>
  <si>
    <t>一ノ割2</t>
  </si>
  <si>
    <t>一ノ割3</t>
  </si>
  <si>
    <t>一ノ割4</t>
  </si>
  <si>
    <t>一ノ割4・南5</t>
  </si>
  <si>
    <t>備後東1</t>
  </si>
  <si>
    <t>備後東2-①</t>
  </si>
  <si>
    <t>備後東2-②</t>
  </si>
  <si>
    <t>備後東6</t>
  </si>
  <si>
    <t>備後東7-①</t>
  </si>
  <si>
    <t>備後東7-②</t>
  </si>
  <si>
    <t>備後東3</t>
  </si>
  <si>
    <t>備後東3・8</t>
  </si>
  <si>
    <t>備後東8</t>
  </si>
  <si>
    <t>備後西1</t>
  </si>
  <si>
    <t>備後西2</t>
  </si>
  <si>
    <t>備後西3</t>
  </si>
  <si>
    <t>備後西4</t>
  </si>
  <si>
    <t>備後西5</t>
  </si>
  <si>
    <t>梅田本町1</t>
  </si>
  <si>
    <t>梅田本町2-①</t>
  </si>
  <si>
    <t>梅田本町2-②</t>
  </si>
  <si>
    <t>梅田1</t>
  </si>
  <si>
    <t>梅田2</t>
  </si>
  <si>
    <t>粕壁1・2</t>
  </si>
  <si>
    <t>粕壁3・4</t>
  </si>
  <si>
    <t>粕壁東1・粕壁1</t>
  </si>
  <si>
    <t>粕壁東1・2・粕壁1</t>
  </si>
  <si>
    <t>粕壁東1　併66部×</t>
  </si>
  <si>
    <t>粕壁東2</t>
  </si>
  <si>
    <t>粕壁東3・5</t>
  </si>
  <si>
    <t>粕壁東3</t>
  </si>
  <si>
    <t>粕壁東4</t>
  </si>
  <si>
    <t>粕壁東4・5</t>
  </si>
  <si>
    <t>粕壁東6</t>
  </si>
  <si>
    <t>緑町1</t>
  </si>
  <si>
    <t>緑町1・6(新聞484)</t>
  </si>
  <si>
    <t>緑町2-①</t>
  </si>
  <si>
    <t>緑町2-②</t>
  </si>
  <si>
    <t>緑町3-①</t>
  </si>
  <si>
    <t>緑町3-②</t>
  </si>
  <si>
    <t>緑町4</t>
  </si>
  <si>
    <t>緑町5</t>
  </si>
  <si>
    <t>緑町6-①</t>
  </si>
  <si>
    <t>緑町6-②</t>
  </si>
  <si>
    <t>小渕①</t>
  </si>
  <si>
    <t>小渕②</t>
  </si>
  <si>
    <t>小渕③</t>
  </si>
  <si>
    <t>小渕④</t>
  </si>
  <si>
    <t>小渕⑤</t>
  </si>
  <si>
    <t>小渕⑥(新聞140)</t>
  </si>
  <si>
    <t>小渕⑦</t>
  </si>
  <si>
    <t>小渕・八丁目①</t>
  </si>
  <si>
    <t>小渕・八丁目②</t>
  </si>
  <si>
    <t>八丁目①</t>
  </si>
  <si>
    <t>八丁目②</t>
  </si>
  <si>
    <t>八丁目③</t>
  </si>
  <si>
    <t>八丁目④</t>
  </si>
  <si>
    <t>樋堀(新聞343)</t>
  </si>
  <si>
    <t>樋籠・樋堀・牛島</t>
  </si>
  <si>
    <t>樋籠・牛島</t>
  </si>
  <si>
    <t>牛島①</t>
  </si>
  <si>
    <t>牛島②</t>
  </si>
  <si>
    <t>牛島③</t>
  </si>
  <si>
    <t>牛島・藤塚</t>
  </si>
  <si>
    <t>藤塚①</t>
  </si>
  <si>
    <t>藤塚②</t>
  </si>
  <si>
    <t>藤塚③</t>
  </si>
  <si>
    <t>藤塚④</t>
  </si>
  <si>
    <t>藤塚⑤</t>
  </si>
  <si>
    <t>藤塚⑥</t>
  </si>
  <si>
    <t>藤塚⑦</t>
  </si>
  <si>
    <t>藤塚⑧</t>
  </si>
  <si>
    <t>藤塚⑨</t>
  </si>
  <si>
    <t>藤塚・本田町1</t>
  </si>
  <si>
    <t>藤塚・本田町2-①</t>
  </si>
  <si>
    <t>藤塚・本田町2-②</t>
  </si>
  <si>
    <t>六軒町①</t>
  </si>
  <si>
    <t>六軒町②</t>
  </si>
  <si>
    <t>六軒町③</t>
  </si>
  <si>
    <t>豊野町1</t>
  </si>
  <si>
    <t>西金野井①</t>
  </si>
  <si>
    <t>西金野井②</t>
  </si>
  <si>
    <t>西金野井③</t>
  </si>
  <si>
    <t>西金野井④</t>
  </si>
  <si>
    <t>西金野井⑤</t>
  </si>
  <si>
    <t>西金野井⑥</t>
  </si>
  <si>
    <t>西金野井⑦</t>
  </si>
  <si>
    <t>西金野井⑧</t>
  </si>
  <si>
    <t>新宿新田</t>
  </si>
  <si>
    <t>西金野井・新宿新田</t>
  </si>
  <si>
    <t>西金野井・大衾・米島</t>
  </si>
  <si>
    <t>西金野井・金崎</t>
  </si>
  <si>
    <t>大衾・金崎</t>
  </si>
  <si>
    <t>大衾①</t>
  </si>
  <si>
    <t>大衾②</t>
  </si>
  <si>
    <t>米島①</t>
  </si>
  <si>
    <t>米島②(新聞340)</t>
  </si>
  <si>
    <t>米島③</t>
  </si>
  <si>
    <t>米島④</t>
  </si>
  <si>
    <t>米島・西金野井</t>
  </si>
  <si>
    <t>米島・新宿新田①</t>
  </si>
  <si>
    <t>米島・新宿新田②</t>
  </si>
  <si>
    <t>新宿新田・東中野①</t>
  </si>
  <si>
    <t>新宿新田・東中野②</t>
  </si>
  <si>
    <t>米島・米崎①</t>
  </si>
  <si>
    <t>米島・米崎②</t>
  </si>
  <si>
    <t>南荻島⑤</t>
  </si>
  <si>
    <t>南荻島⑥</t>
  </si>
  <si>
    <t>袋山①</t>
  </si>
  <si>
    <t>袋山②</t>
  </si>
  <si>
    <t>袋山③</t>
  </si>
  <si>
    <t>袋山④</t>
  </si>
  <si>
    <t>袋山⑤</t>
  </si>
  <si>
    <t>袋山・下間久里①</t>
  </si>
  <si>
    <t>袋山・下間久里②</t>
  </si>
  <si>
    <t>袋山・下間久里③</t>
  </si>
  <si>
    <t>袋山・千間台東４</t>
  </si>
  <si>
    <t>恩間①</t>
  </si>
  <si>
    <t>恩間②</t>
  </si>
  <si>
    <t>恩間③</t>
  </si>
  <si>
    <t>恩間・袋山</t>
  </si>
  <si>
    <t>大竹・恩間</t>
  </si>
  <si>
    <t>下間久里①</t>
  </si>
  <si>
    <t>下間久里②</t>
  </si>
  <si>
    <t>上間久里①</t>
  </si>
  <si>
    <t>上間久里②</t>
  </si>
  <si>
    <t>上間久里③</t>
  </si>
  <si>
    <t>千間台東１-①</t>
  </si>
  <si>
    <t>千間台東１-②</t>
  </si>
  <si>
    <t>千間台東２-①</t>
  </si>
  <si>
    <t>千間台東２-②</t>
  </si>
  <si>
    <t>千間台東３</t>
  </si>
  <si>
    <t>千間台西１(新聞505)</t>
  </si>
  <si>
    <t>千間１・千間台西１</t>
  </si>
  <si>
    <t>千間台西１・２</t>
  </si>
  <si>
    <t>千間台西２・恩間・上間久里</t>
  </si>
  <si>
    <t>千間台西３-①</t>
  </si>
  <si>
    <t>千間台西３-②</t>
  </si>
  <si>
    <t>千間台西４・千間１</t>
  </si>
  <si>
    <t>千間台西４</t>
  </si>
  <si>
    <t>千間台西５(新聞465)</t>
  </si>
  <si>
    <t>千間台西5・千間台西2(新聞810)</t>
  </si>
  <si>
    <t>千間台西６</t>
  </si>
  <si>
    <t>大泊①</t>
  </si>
  <si>
    <t>大泊②</t>
  </si>
  <si>
    <t>大泊③</t>
  </si>
  <si>
    <t>大泊④</t>
  </si>
  <si>
    <t>大泊⑤</t>
  </si>
  <si>
    <t>大泊⑥</t>
  </si>
  <si>
    <t>大枝①</t>
  </si>
  <si>
    <t>大枝②</t>
  </si>
  <si>
    <t>大枝③(新聞250)</t>
  </si>
  <si>
    <t>大枝④（大枝公園）</t>
  </si>
  <si>
    <t>大枝・大畑①</t>
  </si>
  <si>
    <t>大枝・大畑②</t>
  </si>
  <si>
    <t>大場・大畑①</t>
  </si>
  <si>
    <t>大場・大畑②</t>
  </si>
  <si>
    <t>大場・大畑③（武里駅）</t>
  </si>
  <si>
    <t>大場・大畑④</t>
  </si>
  <si>
    <t>武里団地①</t>
  </si>
  <si>
    <t>武里団地②</t>
  </si>
  <si>
    <t>武里団地③</t>
  </si>
  <si>
    <t>武里団地④</t>
  </si>
  <si>
    <t>武里団地⑤</t>
  </si>
  <si>
    <t>大場①（武里ひばり保育園）</t>
  </si>
  <si>
    <t>大場②</t>
  </si>
  <si>
    <t>武里中野・大場</t>
  </si>
  <si>
    <t>増田新田・武里中野・大場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</si>
</sst>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quot;年&quot;m&quot;月分&quot;"/>
    <numFmt numFmtId="177" formatCode="m/d;@"/>
    <numFmt numFmtId="178" formatCode="&quot;更新日　&quot;yyyy/m/d"/>
    <numFmt numFmtId="179" formatCode="m/d"/>
    <numFmt numFmtId="180" formatCode="#,##0_ "/>
    <numFmt numFmtId="181" formatCode="#,###&quot;部&quot;"/>
    <numFmt numFmtId="182" formatCode="0.0"/>
  </numFmts>
  <fonts count="20" x14ac:knownFonts="1">
    <font>
      <sz val="11"/>
      <name val="ＭＳ Ｐゴシック"/>
      <family val="3"/>
      <charset val="128"/>
    </font>
    <font>
      <sz val="11"/>
      <name val="ＭＳ Ｐゴシック"/>
      <family val="3"/>
      <charset val="128"/>
    </font>
    <font>
      <sz val="36"/>
      <name val="ＭＳ Ｐゴシック"/>
      <family val="3"/>
      <charset val="128"/>
    </font>
    <font>
      <sz val="6"/>
      <name val="ＭＳ Ｐゴシック"/>
      <family val="3"/>
      <charset val="128"/>
    </font>
    <font>
      <b/>
      <sz val="18"/>
      <name val="ＭＳ Ｐゴシック"/>
      <family val="3"/>
      <charset val="128"/>
    </font>
    <font>
      <b/>
      <sz val="20"/>
      <name val="ＭＳ Ｐゴシック"/>
      <family val="3"/>
      <charset val="128"/>
    </font>
    <font>
      <sz val="14"/>
      <name val="ＭＳ Ｐゴシック"/>
      <family val="3"/>
      <charset val="128"/>
    </font>
    <font>
      <sz val="28"/>
      <name val="ＭＳ Ｐゴシック"/>
      <family val="3"/>
      <charset val="128"/>
    </font>
    <font>
      <sz val="16"/>
      <name val="ＭＳ Ｐゴシック"/>
      <family val="3"/>
      <charset val="128"/>
    </font>
    <font>
      <sz val="11"/>
      <color indexed="9"/>
      <name val="ＭＳ Ｐゴシック"/>
      <family val="3"/>
      <charset val="128"/>
    </font>
    <font>
      <sz val="11"/>
      <color theme="0"/>
      <name val="ＭＳ Ｐゴシック"/>
      <family val="3"/>
      <charset val="128"/>
    </font>
    <font>
      <sz val="10"/>
      <name val="ＭＳ Ｐゴシック"/>
      <family val="3"/>
      <charset val="128"/>
    </font>
    <font>
      <sz val="20"/>
      <name val="ＭＳ Ｐゴシック"/>
      <family val="3"/>
      <charset val="128"/>
    </font>
    <font>
      <sz val="22"/>
      <name val="ＭＳ Ｐゴシック"/>
      <family val="3"/>
      <charset val="128"/>
    </font>
    <font>
      <sz val="26"/>
      <name val="ＭＳ Ｐゴシック"/>
      <family val="3"/>
      <charset val="128"/>
    </font>
    <font>
      <b/>
      <sz val="14"/>
      <name val="ＭＳ Ｐゴシック"/>
      <family val="3"/>
      <charset val="128"/>
    </font>
    <font>
      <b/>
      <sz val="11"/>
      <name val="ＭＳ Ｐゴシック"/>
      <family val="3"/>
      <charset val="128"/>
    </font>
    <font>
      <sz val="24"/>
      <name val="ＭＳ Ｐゴシック"/>
      <family val="3"/>
      <charset val="128"/>
    </font>
    <font>
      <sz val="11"/>
      <color theme="1"/>
      <name val="游ゴシック"/>
      <family val="3"/>
      <charset val="128"/>
      <scheme val="minor"/>
    </font>
    <font>
      <b/>
      <sz val="12"/>
      <name val="ＭＳ Ｐゴシック"/>
      <family val="3"/>
      <charset val="128"/>
    </font>
  </fonts>
  <fills count="8">
    <fill>
      <patternFill patternType="none"/>
    </fill>
    <fill>
      <patternFill patternType="gray125"/>
    </fill>
    <fill>
      <patternFill patternType="mediumGray">
        <fgColor indexed="22"/>
      </patternFill>
    </fill>
    <fill>
      <patternFill patternType="solid">
        <fgColor indexed="22"/>
        <bgColor indexed="64"/>
      </patternFill>
    </fill>
    <fill>
      <patternFill patternType="lightGray">
        <fgColor indexed="55"/>
        <bgColor indexed="13"/>
      </patternFill>
    </fill>
    <fill>
      <patternFill patternType="solid">
        <fgColor indexed="52"/>
        <bgColor indexed="64"/>
      </patternFill>
    </fill>
    <fill>
      <patternFill patternType="solid">
        <fgColor theme="0" tint="-0.14996795556505021"/>
        <bgColor indexed="64"/>
      </patternFill>
    </fill>
    <fill>
      <patternFill patternType="solid">
        <fgColor indexed="11"/>
        <bgColor indexed="64"/>
      </patternFill>
    </fill>
  </fills>
  <borders count="1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64"/>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bottom/>
      <diagonal/>
    </border>
    <border>
      <left/>
      <right style="thick">
        <color indexed="64"/>
      </right>
      <top/>
      <bottom/>
      <diagonal/>
    </border>
    <border>
      <left/>
      <right style="thin">
        <color indexed="64"/>
      </right>
      <top/>
      <bottom/>
      <diagonal/>
    </border>
    <border>
      <left style="thin">
        <color indexed="64"/>
      </left>
      <right/>
      <top/>
      <bottom/>
      <diagonal/>
    </border>
    <border>
      <left/>
      <right/>
      <top/>
      <bottom style="hair">
        <color indexed="64"/>
      </bottom>
      <diagonal/>
    </border>
    <border>
      <left style="thick">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ck">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ck">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ck">
        <color indexed="64"/>
      </right>
      <top style="medium">
        <color indexed="64"/>
      </top>
      <bottom style="hair">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n">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ck">
        <color indexed="64"/>
      </right>
      <top style="hair">
        <color indexed="64"/>
      </top>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hair">
        <color indexed="64"/>
      </top>
      <bottom style="hair">
        <color indexed="64"/>
      </bottom>
      <diagonal/>
    </border>
    <border>
      <left/>
      <right style="thick">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ck">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style="medium">
        <color auto="1"/>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8" fillId="0" borderId="0">
      <alignment vertical="center"/>
    </xf>
  </cellStyleXfs>
  <cellXfs count="337">
    <xf numFmtId="0" fontId="0" fillId="0" borderId="0" xfId="0">
      <alignment vertical="center"/>
    </xf>
    <xf numFmtId="0" fontId="2" fillId="0" borderId="0" xfId="0" applyFont="1" applyAlignment="1">
      <alignment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176" fontId="7" fillId="0" borderId="0" xfId="0" applyNumberFormat="1" applyFont="1" applyAlignment="1">
      <alignment horizontal="right"/>
    </xf>
    <xf numFmtId="0" fontId="8" fillId="0" borderId="0" xfId="0" applyFont="1" applyAlignment="1">
      <alignment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2" fillId="0" borderId="7" xfId="0" applyFont="1" applyBorder="1" applyAlignment="1">
      <alignment vertical="center" shrinkToFit="1"/>
    </xf>
    <xf numFmtId="0" fontId="0" fillId="0" borderId="7" xfId="0" applyBorder="1" applyAlignment="1">
      <alignment horizontal="right"/>
    </xf>
    <xf numFmtId="0" fontId="0" fillId="0" borderId="7" xfId="0" applyBorder="1">
      <alignment vertical="center"/>
    </xf>
    <xf numFmtId="177" fontId="9" fillId="0" borderId="0" xfId="0" applyNumberFormat="1" applyFont="1" applyAlignment="1">
      <alignment vertical="center" shrinkToFit="1"/>
    </xf>
    <xf numFmtId="0" fontId="10" fillId="0" borderId="0" xfId="0" applyFont="1">
      <alignment vertical="center"/>
    </xf>
    <xf numFmtId="0" fontId="0" fillId="0" borderId="8" xfId="0" applyBorder="1" applyAlignment="1"/>
    <xf numFmtId="178" fontId="11" fillId="0" borderId="8" xfId="0" applyNumberFormat="1" applyFont="1" applyBorder="1" applyAlignment="1">
      <alignment vertical="top"/>
    </xf>
    <xf numFmtId="178" fontId="11" fillId="0" borderId="5" xfId="0" applyNumberFormat="1" applyFont="1" applyBorder="1" applyAlignment="1">
      <alignment horizontal="right" vertical="top"/>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2" borderId="14" xfId="0" applyFill="1" applyBorder="1">
      <alignment vertical="center"/>
    </xf>
    <xf numFmtId="0" fontId="0" fillId="2" borderId="15" xfId="0" applyFill="1" applyBorder="1">
      <alignment vertical="center"/>
    </xf>
    <xf numFmtId="0" fontId="0" fillId="3" borderId="15" xfId="0" applyFill="1" applyBorder="1">
      <alignment vertical="center"/>
    </xf>
    <xf numFmtId="0" fontId="0" fillId="3" borderId="15" xfId="0" applyFill="1" applyBorder="1">
      <alignment vertical="center"/>
    </xf>
    <xf numFmtId="0" fontId="0" fillId="3" borderId="16" xfId="0" applyFill="1" applyBorder="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49" fontId="12" fillId="2" borderId="18" xfId="0" applyNumberFormat="1" applyFont="1" applyFill="1" applyBorder="1" applyAlignment="1">
      <alignment horizontal="center" vertical="center" shrinkToFit="1"/>
    </xf>
    <xf numFmtId="0" fontId="0" fillId="2" borderId="19" xfId="0" applyFill="1" applyBorder="1" applyAlignment="1">
      <alignment horizontal="center" vertical="center"/>
    </xf>
    <xf numFmtId="49" fontId="0" fillId="0" borderId="1" xfId="0" applyNumberFormat="1" applyBorder="1" applyAlignment="1">
      <alignment horizontal="left" vertical="center" shrinkToFit="1"/>
    </xf>
    <xf numFmtId="49" fontId="0" fillId="0" borderId="2" xfId="0" applyNumberFormat="1" applyBorder="1" applyAlignment="1">
      <alignment horizontal="left" vertical="center" shrinkToFit="1"/>
    </xf>
    <xf numFmtId="49" fontId="0" fillId="0" borderId="3" xfId="0" applyNumberFormat="1" applyBorder="1" applyAlignment="1">
      <alignment horizontal="left" vertical="center" shrinkToFit="1"/>
    </xf>
    <xf numFmtId="179" fontId="2" fillId="0" borderId="20"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21" xfId="0" applyNumberFormat="1" applyFont="1" applyBorder="1" applyAlignment="1">
      <alignment horizontal="center" vertical="center" shrinkToFit="1"/>
    </xf>
    <xf numFmtId="0" fontId="13" fillId="0" borderId="20" xfId="0" applyFont="1" applyBorder="1" applyAlignment="1">
      <alignment horizontal="left" vertical="center" shrinkToFit="1"/>
    </xf>
    <xf numFmtId="0" fontId="13" fillId="0" borderId="0" xfId="0" applyFont="1" applyAlignment="1">
      <alignment horizontal="left" vertical="center" shrinkToFit="1"/>
    </xf>
    <xf numFmtId="0" fontId="13" fillId="0" borderId="22" xfId="0" applyFont="1" applyBorder="1" applyAlignment="1">
      <alignment horizontal="left" vertical="center" shrinkToFit="1"/>
    </xf>
    <xf numFmtId="0" fontId="14" fillId="0" borderId="23" xfId="0" applyFont="1" applyBorder="1" applyAlignment="1">
      <alignment horizontal="center" vertical="center" shrinkToFit="1"/>
    </xf>
    <xf numFmtId="0" fontId="14" fillId="0" borderId="0" xfId="0" applyFont="1" applyAlignment="1">
      <alignment horizontal="center" vertical="center" shrinkToFit="1"/>
    </xf>
    <xf numFmtId="0" fontId="14" fillId="0" borderId="22"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0" xfId="0" applyFont="1" applyAlignment="1">
      <alignment horizontal="center" vertical="center" shrinkToFit="1"/>
    </xf>
    <xf numFmtId="0" fontId="12" fillId="0" borderId="22" xfId="0" applyFont="1" applyBorder="1" applyAlignment="1">
      <alignment horizontal="center" vertical="center" shrinkToFit="1"/>
    </xf>
    <xf numFmtId="0" fontId="0" fillId="0" borderId="23" xfId="0" applyBorder="1">
      <alignment vertical="center"/>
    </xf>
    <xf numFmtId="0" fontId="0" fillId="0" borderId="0" xfId="0">
      <alignment vertical="center"/>
    </xf>
    <xf numFmtId="49" fontId="6" fillId="0" borderId="24" xfId="0" applyNumberFormat="1" applyFont="1" applyBorder="1" applyAlignment="1">
      <alignment horizontal="center" vertical="center" shrinkToFit="1"/>
    </xf>
    <xf numFmtId="0" fontId="0" fillId="2" borderId="25" xfId="0" applyFill="1" applyBorder="1">
      <alignment vertical="center"/>
    </xf>
    <xf numFmtId="0" fontId="0" fillId="2" borderId="26" xfId="0" applyFill="1" applyBorder="1">
      <alignment vertical="center"/>
    </xf>
    <xf numFmtId="0" fontId="0" fillId="2" borderId="26" xfId="0" applyFill="1" applyBorder="1">
      <alignment vertical="center"/>
    </xf>
    <xf numFmtId="0" fontId="0" fillId="2" borderId="27" xfId="0" applyFill="1" applyBorder="1">
      <alignment vertical="center"/>
    </xf>
    <xf numFmtId="0" fontId="0" fillId="2" borderId="28" xfId="0" applyFill="1" applyBorder="1" applyAlignment="1">
      <alignment horizontal="center" vertical="center"/>
    </xf>
    <xf numFmtId="0" fontId="0" fillId="2" borderId="8" xfId="0" applyFill="1" applyBorder="1" applyAlignment="1">
      <alignment horizontal="center" vertical="center"/>
    </xf>
    <xf numFmtId="49" fontId="12" fillId="2" borderId="8" xfId="0" applyNumberFormat="1" applyFont="1" applyFill="1" applyBorder="1" applyAlignment="1">
      <alignment horizontal="center" vertical="center" shrinkToFit="1"/>
    </xf>
    <xf numFmtId="0" fontId="0" fillId="2" borderId="29" xfId="0" applyFill="1" applyBorder="1" applyAlignment="1">
      <alignment horizontal="center" vertical="center"/>
    </xf>
    <xf numFmtId="49" fontId="0" fillId="0" borderId="30" xfId="0" applyNumberFormat="1" applyBorder="1" applyAlignment="1">
      <alignment horizontal="left" vertical="center" shrinkToFit="1"/>
    </xf>
    <xf numFmtId="49" fontId="0" fillId="0" borderId="0" xfId="0" applyNumberFormat="1" applyAlignment="1">
      <alignment horizontal="left" vertical="center" shrinkToFit="1"/>
    </xf>
    <xf numFmtId="49" fontId="0" fillId="0" borderId="31" xfId="0" applyNumberFormat="1" applyBorder="1" applyAlignment="1">
      <alignment horizontal="left" vertical="center" shrinkToFit="1"/>
    </xf>
    <xf numFmtId="0" fontId="13" fillId="0" borderId="32" xfId="0" applyFont="1" applyBorder="1" applyAlignment="1">
      <alignment horizontal="left" vertical="center" shrinkToFit="1"/>
    </xf>
    <xf numFmtId="0" fontId="13" fillId="0" borderId="24" xfId="0" applyFont="1" applyBorder="1" applyAlignment="1">
      <alignment horizontal="left" vertical="center" shrinkToFit="1"/>
    </xf>
    <xf numFmtId="0" fontId="13" fillId="0" borderId="33" xfId="0" applyFont="1" applyBorder="1" applyAlignment="1">
      <alignment horizontal="left" vertical="center" shrinkToFit="1"/>
    </xf>
    <xf numFmtId="0" fontId="14" fillId="0" borderId="28"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29"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29" xfId="0" applyFont="1" applyBorder="1" applyAlignment="1">
      <alignment horizontal="center" vertical="center" shrinkToFit="1"/>
    </xf>
    <xf numFmtId="49" fontId="6" fillId="0" borderId="34" xfId="0" applyNumberFormat="1" applyFont="1" applyBorder="1" applyAlignment="1">
      <alignment horizontal="center" vertical="center" shrinkToFit="1"/>
    </xf>
    <xf numFmtId="0" fontId="0" fillId="2" borderId="32" xfId="0" applyFill="1" applyBorder="1">
      <alignment vertical="center"/>
    </xf>
    <xf numFmtId="0" fontId="0" fillId="2" borderId="24" xfId="0" applyFill="1" applyBorder="1">
      <alignment vertical="center"/>
    </xf>
    <xf numFmtId="0" fontId="6" fillId="2" borderId="24" xfId="0" applyFont="1" applyFill="1" applyBorder="1" applyAlignment="1">
      <alignment horizontal="center" vertical="center" shrinkToFit="1"/>
    </xf>
    <xf numFmtId="0" fontId="0" fillId="2" borderId="33"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9" xfId="0" applyFill="1" applyBorder="1">
      <alignment vertical="center"/>
    </xf>
    <xf numFmtId="49" fontId="0" fillId="0" borderId="35" xfId="0" applyNumberFormat="1" applyBorder="1" applyAlignment="1">
      <alignment horizontal="left" vertical="center" shrinkToFit="1"/>
    </xf>
    <xf numFmtId="49" fontId="0" fillId="0" borderId="36" xfId="0" applyNumberFormat="1" applyBorder="1" applyAlignment="1">
      <alignment horizontal="left" vertical="center" shrinkToFit="1"/>
    </xf>
    <xf numFmtId="49" fontId="0" fillId="0" borderId="37" xfId="0" applyNumberFormat="1" applyBorder="1" applyAlignment="1">
      <alignment horizontal="left" vertical="center" shrinkToFit="1"/>
    </xf>
    <xf numFmtId="0" fontId="0" fillId="0" borderId="38" xfId="0" applyBorder="1" applyAlignment="1">
      <alignment horizontal="center" vertical="center"/>
    </xf>
    <xf numFmtId="0" fontId="0" fillId="0" borderId="39" xfId="0" applyBorder="1" applyAlignment="1">
      <alignment horizontal="center" vertical="center"/>
    </xf>
    <xf numFmtId="49" fontId="6" fillId="0" borderId="39" xfId="0" applyNumberFormat="1" applyFont="1" applyBorder="1" applyAlignment="1">
      <alignment horizontal="center" vertical="center" shrinkToFit="1"/>
    </xf>
    <xf numFmtId="0" fontId="0" fillId="0" borderId="39" xfId="0" applyBorder="1">
      <alignment vertical="center"/>
    </xf>
    <xf numFmtId="0" fontId="0" fillId="0" borderId="39" xfId="0" applyBorder="1" applyAlignment="1">
      <alignment horizontal="right" vertical="center"/>
    </xf>
    <xf numFmtId="0" fontId="6" fillId="0" borderId="39" xfId="0" applyFont="1" applyBorder="1" applyAlignment="1">
      <alignment horizontal="center" vertical="center" shrinkToFit="1"/>
    </xf>
    <xf numFmtId="0" fontId="0" fillId="0" borderId="39" xfId="0" applyBorder="1">
      <alignment vertical="center"/>
    </xf>
    <xf numFmtId="0" fontId="0" fillId="0" borderId="40" xfId="0" applyBorder="1">
      <alignment vertical="center"/>
    </xf>
    <xf numFmtId="0" fontId="0" fillId="0" borderId="17" xfId="0" applyBorder="1">
      <alignment vertical="center"/>
    </xf>
    <xf numFmtId="0" fontId="0" fillId="0" borderId="18" xfId="0" applyBorder="1">
      <alignment vertical="center"/>
    </xf>
    <xf numFmtId="0" fontId="0" fillId="2" borderId="19" xfId="0" applyFill="1" applyBorder="1">
      <alignment vertical="center"/>
    </xf>
    <xf numFmtId="0" fontId="0" fillId="3" borderId="28" xfId="0" applyFill="1" applyBorder="1">
      <alignment vertical="center"/>
    </xf>
    <xf numFmtId="0" fontId="0" fillId="3" borderId="8" xfId="0" applyFill="1" applyBorder="1">
      <alignment vertical="center"/>
    </xf>
    <xf numFmtId="0" fontId="0" fillId="0" borderId="8" xfId="0" applyBorder="1">
      <alignment vertical="center"/>
    </xf>
    <xf numFmtId="0" fontId="0" fillId="0" borderId="39" xfId="0" applyBorder="1" applyAlignment="1">
      <alignment vertical="center" shrinkToFit="1"/>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27" xfId="0" applyFill="1" applyBorder="1" applyAlignment="1">
      <alignment horizontal="center" vertical="center"/>
    </xf>
    <xf numFmtId="0" fontId="6" fillId="2" borderId="23" xfId="0" applyFont="1" applyFill="1" applyBorder="1" applyAlignment="1">
      <alignment horizontal="center" vertical="top" wrapText="1" shrinkToFit="1"/>
    </xf>
    <xf numFmtId="0" fontId="6" fillId="2" borderId="0" xfId="0" applyFont="1" applyFill="1" applyAlignment="1">
      <alignment horizontal="center" vertical="top" wrapText="1" shrinkToFit="1"/>
    </xf>
    <xf numFmtId="0" fontId="6" fillId="2" borderId="22" xfId="0" applyFont="1" applyFill="1" applyBorder="1" applyAlignment="1">
      <alignment horizontal="center" vertical="top" wrapText="1" shrinkToFit="1"/>
    </xf>
    <xf numFmtId="179" fontId="2" fillId="0" borderId="43" xfId="0" applyNumberFormat="1" applyFont="1" applyBorder="1" applyAlignment="1">
      <alignment horizontal="center" vertical="center" shrinkToFit="1"/>
    </xf>
    <xf numFmtId="179" fontId="2" fillId="0" borderId="7" xfId="0" applyNumberFormat="1" applyFont="1" applyBorder="1" applyAlignment="1">
      <alignment horizontal="center" vertical="center" shrinkToFit="1"/>
    </xf>
    <xf numFmtId="179" fontId="2" fillId="0" borderId="44" xfId="0" applyNumberFormat="1" applyFont="1" applyBorder="1" applyAlignment="1">
      <alignment horizontal="center" vertical="center" shrinkToFit="1"/>
    </xf>
    <xf numFmtId="0" fontId="0" fillId="0" borderId="20"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38" fontId="2" fillId="0" borderId="23" xfId="1" applyFont="1" applyBorder="1" applyAlignment="1">
      <alignment horizontal="center" vertical="center" shrinkToFit="1"/>
    </xf>
    <xf numFmtId="38" fontId="2" fillId="0" borderId="0" xfId="1" applyFont="1" applyAlignment="1">
      <alignment horizontal="center" vertical="center" shrinkToFit="1"/>
    </xf>
    <xf numFmtId="0" fontId="0" fillId="0" borderId="45" xfId="0" applyBorder="1">
      <alignment vertical="center"/>
    </xf>
    <xf numFmtId="179" fontId="13" fillId="2" borderId="20" xfId="0" applyNumberFormat="1" applyFont="1" applyFill="1" applyBorder="1" applyAlignment="1">
      <alignment horizontal="center" vertical="center" shrinkToFit="1"/>
    </xf>
    <xf numFmtId="179" fontId="13" fillId="2" borderId="0" xfId="0" applyNumberFormat="1" applyFont="1" applyFill="1" applyAlignment="1">
      <alignment horizontal="center" vertical="center" shrinkToFit="1"/>
    </xf>
    <xf numFmtId="179" fontId="13" fillId="2" borderId="46" xfId="0" applyNumberFormat="1" applyFont="1" applyFill="1" applyBorder="1" applyAlignment="1">
      <alignment horizontal="center" vertical="center" shrinkToFit="1"/>
    </xf>
    <xf numFmtId="0" fontId="13" fillId="2" borderId="47" xfId="0" applyFont="1" applyFill="1" applyBorder="1" applyAlignment="1">
      <alignment horizontal="center" vertical="center" shrinkToFit="1"/>
    </xf>
    <xf numFmtId="0" fontId="13" fillId="2" borderId="0" xfId="0" applyFont="1" applyFill="1" applyAlignment="1">
      <alignment horizontal="center" vertical="center" shrinkToFit="1"/>
    </xf>
    <xf numFmtId="0" fontId="13" fillId="2" borderId="22" xfId="0" applyFont="1" applyFill="1" applyBorder="1" applyAlignment="1">
      <alignment horizontal="center" vertical="center" shrinkToFit="1"/>
    </xf>
    <xf numFmtId="49" fontId="0" fillId="0" borderId="48" xfId="0" applyNumberFormat="1" applyBorder="1" applyAlignment="1">
      <alignment horizontal="left" vertical="center" shrinkToFit="1"/>
    </xf>
    <xf numFmtId="49" fontId="0" fillId="0" borderId="49" xfId="0" applyNumberFormat="1" applyBorder="1" applyAlignment="1">
      <alignment horizontal="left" vertical="center" shrinkToFit="1"/>
    </xf>
    <xf numFmtId="49" fontId="0" fillId="0" borderId="50" xfId="0" applyNumberFormat="1" applyBorder="1" applyAlignment="1">
      <alignment horizontal="left" vertical="center" shrinkToFit="1"/>
    </xf>
    <xf numFmtId="38" fontId="1" fillId="2" borderId="9" xfId="1" applyFill="1" applyBorder="1">
      <alignment vertical="center"/>
    </xf>
    <xf numFmtId="38" fontId="1" fillId="2" borderId="10" xfId="1" applyFill="1" applyBorder="1">
      <alignment vertical="center"/>
    </xf>
    <xf numFmtId="38" fontId="1" fillId="2" borderId="11" xfId="1" applyFill="1" applyBorder="1">
      <alignment vertical="center"/>
    </xf>
    <xf numFmtId="0" fontId="0" fillId="0" borderId="0" xfId="0" applyAlignment="1">
      <alignment horizontal="left" vertical="center"/>
    </xf>
    <xf numFmtId="0" fontId="13" fillId="0" borderId="43"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51" xfId="0" applyFont="1" applyBorder="1" applyAlignment="1">
      <alignment horizontal="left" vertical="center" shrinkToFit="1"/>
    </xf>
    <xf numFmtId="38" fontId="2" fillId="0" borderId="52" xfId="1" applyFont="1" applyBorder="1" applyAlignment="1">
      <alignment horizontal="center" vertical="center" shrinkToFit="1"/>
    </xf>
    <xf numFmtId="38" fontId="2" fillId="0" borderId="7" xfId="1" applyFont="1" applyBorder="1" applyAlignment="1">
      <alignment horizontal="center" vertical="center" shrinkToFit="1"/>
    </xf>
    <xf numFmtId="38" fontId="15" fillId="2" borderId="53" xfId="1" applyFont="1" applyFill="1" applyBorder="1" applyAlignment="1">
      <alignment horizontal="center" vertical="center"/>
    </xf>
    <xf numFmtId="38" fontId="15" fillId="2" borderId="8" xfId="1" applyFont="1" applyFill="1" applyBorder="1" applyAlignment="1">
      <alignment horizontal="center" vertical="center"/>
    </xf>
    <xf numFmtId="38" fontId="15" fillId="2" borderId="54" xfId="1"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lignment vertical="center" shrinkToFit="1"/>
    </xf>
    <xf numFmtId="0" fontId="0" fillId="0" borderId="7" xfId="0" applyBorder="1" applyAlignment="1">
      <alignment vertical="center" shrinkToFit="1"/>
    </xf>
    <xf numFmtId="179" fontId="13" fillId="2" borderId="53" xfId="0" applyNumberFormat="1" applyFont="1" applyFill="1" applyBorder="1" applyAlignment="1">
      <alignment horizontal="center" vertical="center" shrinkToFit="1"/>
    </xf>
    <xf numFmtId="179" fontId="13" fillId="2" borderId="8" xfId="0" applyNumberFormat="1" applyFont="1" applyFill="1" applyBorder="1" applyAlignment="1">
      <alignment horizontal="center" vertical="center" shrinkToFit="1"/>
    </xf>
    <xf numFmtId="179" fontId="13" fillId="2" borderId="55" xfId="0" applyNumberFormat="1" applyFont="1" applyFill="1" applyBorder="1" applyAlignment="1">
      <alignment horizontal="center" vertical="center" shrinkToFit="1"/>
    </xf>
    <xf numFmtId="0" fontId="13" fillId="2" borderId="56"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29" xfId="0" applyFont="1" applyFill="1" applyBorder="1" applyAlignment="1">
      <alignment horizontal="center" vertical="center" shrinkToFit="1"/>
    </xf>
    <xf numFmtId="0" fontId="6" fillId="2" borderId="28" xfId="0" applyFont="1" applyFill="1" applyBorder="1" applyAlignment="1">
      <alignment horizontal="center" vertical="top" wrapText="1" shrinkToFit="1"/>
    </xf>
    <xf numFmtId="0" fontId="6" fillId="2" borderId="8" xfId="0" applyFont="1" applyFill="1" applyBorder="1" applyAlignment="1">
      <alignment horizontal="center" vertical="top" wrapText="1" shrinkToFit="1"/>
    </xf>
    <xf numFmtId="0" fontId="6" fillId="2" borderId="29" xfId="0" applyFont="1" applyFill="1" applyBorder="1" applyAlignment="1">
      <alignment horizontal="center" vertical="top" wrapText="1" shrinkToFit="1"/>
    </xf>
    <xf numFmtId="49" fontId="0" fillId="0" borderId="4" xfId="0" applyNumberFormat="1" applyBorder="1" applyAlignment="1">
      <alignment horizontal="left" vertical="center" shrinkToFit="1"/>
    </xf>
    <xf numFmtId="49" fontId="0" fillId="0" borderId="5" xfId="0" applyNumberFormat="1" applyBorder="1" applyAlignment="1">
      <alignment horizontal="left" vertical="center" shrinkToFit="1"/>
    </xf>
    <xf numFmtId="49" fontId="0" fillId="0" borderId="6" xfId="0" applyNumberFormat="1" applyBorder="1" applyAlignment="1">
      <alignment horizontal="left" vertical="center" shrinkToFit="1"/>
    </xf>
    <xf numFmtId="180" fontId="6" fillId="0" borderId="57" xfId="1" applyNumberFormat="1" applyFont="1" applyBorder="1">
      <alignment vertical="center"/>
    </xf>
    <xf numFmtId="180" fontId="6" fillId="0" borderId="58" xfId="1" applyNumberFormat="1" applyFont="1" applyBorder="1">
      <alignment vertical="center"/>
    </xf>
    <xf numFmtId="181" fontId="11" fillId="0" borderId="58" xfId="1" applyNumberFormat="1" applyFont="1" applyBorder="1">
      <alignment vertical="center"/>
    </xf>
    <xf numFmtId="0" fontId="8" fillId="0" borderId="58" xfId="2" applyFont="1" applyBorder="1" applyAlignment="1">
      <alignment horizontal="center" vertical="center"/>
    </xf>
    <xf numFmtId="0" fontId="8" fillId="0" borderId="58" xfId="2" applyFont="1" applyBorder="1">
      <alignment vertical="center"/>
    </xf>
    <xf numFmtId="0" fontId="11" fillId="0" borderId="58" xfId="2" applyFont="1" applyBorder="1">
      <alignment vertical="center"/>
    </xf>
    <xf numFmtId="0" fontId="11" fillId="0" borderId="59" xfId="2" applyFont="1" applyBorder="1">
      <alignment vertical="center"/>
    </xf>
    <xf numFmtId="0" fontId="1" fillId="3" borderId="60" xfId="2" applyFill="1" applyBorder="1" applyAlignment="1">
      <alignment horizontal="center" vertical="center" shrinkToFit="1"/>
    </xf>
    <xf numFmtId="0" fontId="1" fillId="3" borderId="61" xfId="2" applyFill="1" applyBorder="1" applyAlignment="1">
      <alignment horizontal="center" vertical="center" shrinkToFit="1"/>
    </xf>
    <xf numFmtId="0" fontId="1" fillId="3" borderId="62" xfId="2" applyFill="1" applyBorder="1" applyAlignment="1">
      <alignment horizontal="center" vertical="center" shrinkToFit="1"/>
    </xf>
    <xf numFmtId="0" fontId="1" fillId="3" borderId="63" xfId="2" applyFill="1" applyBorder="1" applyAlignment="1">
      <alignment horizontal="center" vertical="center" shrinkToFit="1"/>
    </xf>
    <xf numFmtId="0" fontId="1" fillId="3" borderId="64" xfId="2" applyFill="1" applyBorder="1" applyAlignment="1">
      <alignment horizontal="center" vertical="center" shrinkToFit="1"/>
    </xf>
    <xf numFmtId="0" fontId="1" fillId="3" borderId="65" xfId="2" applyFill="1" applyBorder="1" applyAlignment="1">
      <alignment horizontal="center" vertical="center" shrinkToFit="1"/>
    </xf>
    <xf numFmtId="0" fontId="1" fillId="3" borderId="58" xfId="2" applyFill="1" applyBorder="1" applyAlignment="1">
      <alignment horizontal="center" vertical="center" shrinkToFit="1"/>
    </xf>
    <xf numFmtId="0" fontId="1" fillId="3" borderId="59" xfId="2" applyFill="1" applyBorder="1" applyAlignment="1">
      <alignment horizontal="center" vertical="center" shrinkToFit="1"/>
    </xf>
    <xf numFmtId="49" fontId="0" fillId="0" borderId="66" xfId="0" applyNumberFormat="1" applyBorder="1" applyAlignment="1">
      <alignment horizontal="center" vertical="center" shrinkToFit="1"/>
    </xf>
    <xf numFmtId="49" fontId="0" fillId="0" borderId="67" xfId="0" applyNumberFormat="1" applyBorder="1" applyAlignment="1">
      <alignment horizontal="center" vertical="center" shrinkToFit="1"/>
    </xf>
    <xf numFmtId="0" fontId="0" fillId="0" borderId="67" xfId="0" applyBorder="1" applyAlignment="1">
      <alignment vertical="center" shrinkToFit="1"/>
    </xf>
    <xf numFmtId="0" fontId="6" fillId="0" borderId="68"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70" xfId="0" applyFont="1" applyBorder="1" applyAlignment="1">
      <alignment horizontal="center" vertical="center" shrinkToFit="1"/>
    </xf>
    <xf numFmtId="38" fontId="6" fillId="0" borderId="71" xfId="1" applyFont="1" applyBorder="1" applyAlignment="1">
      <alignment horizontal="center" vertical="center" shrinkToFit="1"/>
    </xf>
    <xf numFmtId="38" fontId="6" fillId="0" borderId="72" xfId="1" applyFont="1" applyBorder="1" applyAlignment="1">
      <alignment horizontal="center" vertical="center" shrinkToFit="1"/>
    </xf>
    <xf numFmtId="38" fontId="6" fillId="0" borderId="73" xfId="1"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75" xfId="0" applyFont="1" applyBorder="1" applyAlignment="1">
      <alignment horizontal="center" vertical="center" shrinkToFit="1"/>
    </xf>
    <xf numFmtId="38" fontId="6" fillId="0" borderId="76" xfId="1" applyFont="1" applyBorder="1" applyAlignment="1">
      <alignment horizontal="center" vertical="center" shrinkToFit="1"/>
    </xf>
    <xf numFmtId="38" fontId="6" fillId="0" borderId="34" xfId="1" applyFont="1" applyBorder="1" applyAlignment="1">
      <alignment horizontal="center" vertical="center" shrinkToFit="1"/>
    </xf>
    <xf numFmtId="38" fontId="6" fillId="0" borderId="75" xfId="1" applyFont="1" applyBorder="1" applyAlignment="1">
      <alignment horizontal="center" vertical="center" shrinkToFit="1"/>
    </xf>
    <xf numFmtId="0" fontId="0" fillId="0" borderId="77" xfId="0" applyBorder="1">
      <alignment vertical="center"/>
    </xf>
    <xf numFmtId="0" fontId="0" fillId="0" borderId="78" xfId="0" applyBorder="1">
      <alignment vertical="center"/>
    </xf>
    <xf numFmtId="0" fontId="0" fillId="0" borderId="79" xfId="0" applyBorder="1">
      <alignment vertical="center"/>
    </xf>
    <xf numFmtId="38" fontId="0" fillId="0" borderId="80" xfId="0" applyNumberFormat="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1" xfId="0" quotePrefix="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74" xfId="0" applyBorder="1" applyAlignment="1">
      <alignment vertical="center" shrinkToFit="1"/>
    </xf>
    <xf numFmtId="0" fontId="0" fillId="0" borderId="34" xfId="0" applyBorder="1" applyAlignment="1">
      <alignment vertical="center" shrinkToFit="1"/>
    </xf>
    <xf numFmtId="0" fontId="0" fillId="0" borderId="83" xfId="0" applyBorder="1" applyAlignment="1">
      <alignment vertical="center" shrinkToFit="1"/>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38" fontId="6" fillId="0" borderId="67" xfId="1" applyFont="1" applyBorder="1" applyAlignment="1">
      <alignment horizontal="center" vertical="center" shrinkToFit="1"/>
    </xf>
    <xf numFmtId="38" fontId="6" fillId="0" borderId="84" xfId="1" applyFont="1" applyBorder="1" applyAlignment="1">
      <alignment horizontal="center" vertical="center" shrinkToFit="1"/>
    </xf>
    <xf numFmtId="0" fontId="16" fillId="4" borderId="66" xfId="0" applyFont="1" applyFill="1" applyBorder="1" applyAlignment="1">
      <alignment horizontal="center" vertical="center" shrinkToFit="1"/>
    </xf>
    <xf numFmtId="0" fontId="16" fillId="4" borderId="67" xfId="0" applyFont="1" applyFill="1" applyBorder="1" applyAlignment="1">
      <alignment horizontal="center" vertical="center" shrinkToFit="1"/>
    </xf>
    <xf numFmtId="38" fontId="15" fillId="4" borderId="67" xfId="1" applyFont="1" applyFill="1" applyBorder="1" applyAlignment="1">
      <alignment horizontal="center" vertical="center" shrinkToFit="1"/>
    </xf>
    <xf numFmtId="38" fontId="15" fillId="4" borderId="84" xfId="1" applyFont="1" applyFill="1" applyBorder="1" applyAlignment="1">
      <alignment horizontal="center" vertical="center" shrinkToFit="1"/>
    </xf>
    <xf numFmtId="38" fontId="15" fillId="4" borderId="76" xfId="1" applyFont="1" applyFill="1" applyBorder="1" applyAlignment="1">
      <alignment horizontal="center" vertical="center" shrinkToFit="1"/>
    </xf>
    <xf numFmtId="38" fontId="15" fillId="4" borderId="34" xfId="1" applyFont="1" applyFill="1" applyBorder="1" applyAlignment="1">
      <alignment horizontal="center" vertical="center" shrinkToFit="1"/>
    </xf>
    <xf numFmtId="38" fontId="15" fillId="4" borderId="75" xfId="1" applyFont="1" applyFill="1" applyBorder="1" applyAlignment="1">
      <alignment horizontal="center" vertical="center" shrinkToFit="1"/>
    </xf>
    <xf numFmtId="0" fontId="16" fillId="4" borderId="85" xfId="0" applyFont="1" applyFill="1" applyBorder="1" applyAlignment="1">
      <alignment horizontal="center" vertical="center" shrinkToFit="1"/>
    </xf>
    <xf numFmtId="0" fontId="16" fillId="4" borderId="86" xfId="0" applyFont="1" applyFill="1" applyBorder="1" applyAlignment="1">
      <alignment horizontal="center" vertical="center" shrinkToFit="1"/>
    </xf>
    <xf numFmtId="0" fontId="16" fillId="4" borderId="87" xfId="0" applyFont="1" applyFill="1" applyBorder="1" applyAlignment="1">
      <alignment horizontal="center" vertical="center" shrinkToFit="1"/>
    </xf>
    <xf numFmtId="38" fontId="15" fillId="4" borderId="87" xfId="1" applyFont="1" applyFill="1" applyBorder="1" applyAlignment="1">
      <alignment horizontal="center" vertical="center" shrinkToFit="1"/>
    </xf>
    <xf numFmtId="38" fontId="15" fillId="4" borderId="88" xfId="1" applyFont="1" applyFill="1" applyBorder="1" applyAlignment="1">
      <alignment horizontal="center" vertical="center" shrinkToFit="1"/>
    </xf>
    <xf numFmtId="0" fontId="16" fillId="4" borderId="76" xfId="0" applyFont="1" applyFill="1" applyBorder="1" applyAlignment="1">
      <alignment horizontal="center" vertical="center" shrinkToFit="1"/>
    </xf>
    <xf numFmtId="0" fontId="16" fillId="4" borderId="34" xfId="0" applyFont="1" applyFill="1" applyBorder="1" applyAlignment="1">
      <alignment horizontal="center" vertical="center" shrinkToFit="1"/>
    </xf>
    <xf numFmtId="0" fontId="16" fillId="4" borderId="83" xfId="0" applyFont="1" applyFill="1" applyBorder="1" applyAlignment="1">
      <alignment horizontal="center" vertical="center" shrinkToFit="1"/>
    </xf>
    <xf numFmtId="38" fontId="15" fillId="4" borderId="74" xfId="1" applyFont="1" applyFill="1" applyBorder="1" applyAlignment="1">
      <alignment horizontal="center" vertical="center" shrinkToFit="1"/>
    </xf>
    <xf numFmtId="38" fontId="15" fillId="4" borderId="89" xfId="1" applyFont="1" applyFill="1" applyBorder="1" applyAlignment="1">
      <alignment horizontal="center" vertical="center" shrinkToFit="1"/>
    </xf>
    <xf numFmtId="38" fontId="15" fillId="4" borderId="90" xfId="1" applyFont="1" applyFill="1" applyBorder="1" applyAlignment="1">
      <alignment horizontal="center" vertical="center" shrinkToFit="1"/>
    </xf>
    <xf numFmtId="38" fontId="15" fillId="4" borderId="91" xfId="1" applyFont="1" applyFill="1" applyBorder="1" applyAlignment="1">
      <alignment horizontal="center" vertical="center" shrinkToFit="1"/>
    </xf>
    <xf numFmtId="0" fontId="6" fillId="0" borderId="1" xfId="0" applyFont="1" applyBorder="1" applyAlignment="1">
      <alignment horizontal="center" vertical="center" textRotation="255"/>
    </xf>
    <xf numFmtId="0" fontId="6" fillId="0" borderId="92" xfId="0" applyFont="1" applyBorder="1" applyAlignment="1">
      <alignment horizontal="center" vertical="center" textRotation="255"/>
    </xf>
    <xf numFmtId="38" fontId="7" fillId="0" borderId="93" xfId="1" applyFont="1" applyBorder="1" applyAlignment="1">
      <alignment horizontal="center" vertical="center"/>
    </xf>
    <xf numFmtId="38" fontId="7" fillId="0" borderId="2" xfId="1" applyFont="1" applyBorder="1" applyAlignment="1">
      <alignment horizontal="center" vertical="center"/>
    </xf>
    <xf numFmtId="38" fontId="7" fillId="0" borderId="92" xfId="1" applyFont="1" applyBorder="1" applyAlignment="1">
      <alignment horizontal="center" vertical="center"/>
    </xf>
    <xf numFmtId="0" fontId="17" fillId="0" borderId="93"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0" xfId="0" applyFont="1" applyAlignment="1">
      <alignment horizontal="center" vertical="center" shrinkToFit="1"/>
    </xf>
    <xf numFmtId="0" fontId="17" fillId="0" borderId="31" xfId="0" applyFont="1" applyBorder="1" applyAlignment="1">
      <alignment horizontal="center" vertical="center" shrinkToFit="1"/>
    </xf>
    <xf numFmtId="0" fontId="6" fillId="0" borderId="30" xfId="0" applyFont="1" applyBorder="1" applyAlignment="1">
      <alignment horizontal="center" vertical="center" textRotation="255"/>
    </xf>
    <xf numFmtId="0" fontId="6" fillId="0" borderId="22" xfId="0" applyFont="1" applyBorder="1" applyAlignment="1">
      <alignment horizontal="center" vertical="center" textRotation="255"/>
    </xf>
    <xf numFmtId="38" fontId="7" fillId="0" borderId="23" xfId="1" applyFont="1" applyBorder="1" applyAlignment="1">
      <alignment horizontal="center" vertical="center"/>
    </xf>
    <xf numFmtId="38" fontId="7" fillId="0" borderId="0" xfId="1" applyFont="1" applyAlignment="1">
      <alignment horizontal="center" vertical="center"/>
    </xf>
    <xf numFmtId="38" fontId="7" fillId="0" borderId="22" xfId="1" applyFont="1" applyBorder="1" applyAlignment="1">
      <alignment horizontal="center" vertical="center"/>
    </xf>
    <xf numFmtId="0" fontId="17" fillId="0" borderId="23" xfId="0" applyFont="1" applyBorder="1" applyAlignment="1">
      <alignment horizontal="center" vertical="center" shrinkToFit="1"/>
    </xf>
    <xf numFmtId="0" fontId="6" fillId="0" borderId="4" xfId="0" applyFont="1" applyBorder="1" applyAlignment="1">
      <alignment horizontal="center" vertical="center" textRotation="255"/>
    </xf>
    <xf numFmtId="0" fontId="6" fillId="0" borderId="94" xfId="0" applyFont="1" applyBorder="1" applyAlignment="1">
      <alignment horizontal="center" vertical="center" textRotation="255"/>
    </xf>
    <xf numFmtId="38" fontId="7" fillId="0" borderId="95" xfId="1" applyFont="1" applyBorder="1" applyAlignment="1">
      <alignment horizontal="center" vertical="center"/>
    </xf>
    <xf numFmtId="38" fontId="7" fillId="0" borderId="5" xfId="1" applyFont="1" applyBorder="1" applyAlignment="1">
      <alignment horizontal="center" vertical="center"/>
    </xf>
    <xf numFmtId="38" fontId="7" fillId="0" borderId="94" xfId="1" applyFont="1" applyBorder="1" applyAlignment="1">
      <alignment horizontal="center" vertical="center"/>
    </xf>
    <xf numFmtId="0" fontId="17" fillId="0" borderId="95"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6" xfId="0" applyFont="1" applyBorder="1" applyAlignment="1">
      <alignment horizontal="center" vertical="center" shrinkToFit="1"/>
    </xf>
    <xf numFmtId="0" fontId="16" fillId="4" borderId="96" xfId="0" applyFont="1" applyFill="1" applyBorder="1" applyAlignment="1">
      <alignment horizontal="center" vertical="center" shrinkToFit="1"/>
    </xf>
    <xf numFmtId="38" fontId="15" fillId="4" borderId="25" xfId="1" applyFont="1" applyFill="1" applyBorder="1" applyAlignment="1">
      <alignment horizontal="center" vertical="center" shrinkToFit="1"/>
    </xf>
    <xf numFmtId="38" fontId="15" fillId="4" borderId="26" xfId="1" applyFont="1" applyFill="1" applyBorder="1" applyAlignment="1">
      <alignment horizontal="center" vertical="center" shrinkToFit="1"/>
    </xf>
    <xf numFmtId="38" fontId="15" fillId="4" borderId="97" xfId="1" applyFont="1" applyFill="1" applyBorder="1" applyAlignment="1">
      <alignment horizontal="center" vertical="center" shrinkToFit="1"/>
    </xf>
    <xf numFmtId="0" fontId="0" fillId="0" borderId="2" xfId="0" applyBorder="1">
      <alignment vertical="center"/>
    </xf>
    <xf numFmtId="0" fontId="0" fillId="0" borderId="10" xfId="0" applyBorder="1">
      <alignmen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6" fillId="4" borderId="98" xfId="0" applyFont="1" applyFill="1" applyBorder="1" applyAlignment="1">
      <alignment horizontal="center" vertical="center" shrinkToFit="1"/>
    </xf>
    <xf numFmtId="0" fontId="16" fillId="4" borderId="99" xfId="0" applyFont="1" applyFill="1" applyBorder="1" applyAlignment="1">
      <alignment horizontal="center" vertical="center" shrinkToFit="1"/>
    </xf>
    <xf numFmtId="38" fontId="15" fillId="4" borderId="99" xfId="1" applyFont="1" applyFill="1" applyBorder="1" applyAlignment="1">
      <alignment horizontal="center" vertical="center" shrinkToFit="1"/>
    </xf>
    <xf numFmtId="38" fontId="15" fillId="4" borderId="100" xfId="1" applyFont="1" applyFill="1" applyBorder="1" applyAlignment="1">
      <alignment horizontal="center" vertical="center" shrinkToFi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18" fillId="0" borderId="101" xfId="3" applyBorder="1" applyAlignment="1">
      <alignment horizontal="center" vertical="center"/>
    </xf>
    <xf numFmtId="0" fontId="18" fillId="0" borderId="8" xfId="3" applyBorder="1" applyAlignment="1">
      <alignment horizontal="center" vertical="center"/>
    </xf>
    <xf numFmtId="0" fontId="18" fillId="0" borderId="29" xfId="3" applyBorder="1" applyAlignment="1">
      <alignment horizontal="center" vertical="center"/>
    </xf>
    <xf numFmtId="0" fontId="18" fillId="0" borderId="28" xfId="3" applyBorder="1" applyAlignment="1">
      <alignment horizontal="center" vertical="center"/>
    </xf>
    <xf numFmtId="0" fontId="18" fillId="0" borderId="102" xfId="3" applyBorder="1" applyAlignment="1">
      <alignment horizontal="center" vertical="center"/>
    </xf>
    <xf numFmtId="0" fontId="18" fillId="0" borderId="103" xfId="3" applyBorder="1" applyAlignment="1">
      <alignment horizontal="center" vertical="center"/>
    </xf>
    <xf numFmtId="0" fontId="18" fillId="0" borderId="15" xfId="3" applyBorder="1" applyAlignment="1">
      <alignment horizontal="center" vertical="center"/>
    </xf>
    <xf numFmtId="0" fontId="18" fillId="0" borderId="16" xfId="3" applyBorder="1" applyAlignment="1">
      <alignment horizontal="center" vertical="center"/>
    </xf>
    <xf numFmtId="0" fontId="18" fillId="0" borderId="104" xfId="3" applyBorder="1" applyAlignment="1">
      <alignment horizontal="center" vertical="center"/>
    </xf>
    <xf numFmtId="0" fontId="18" fillId="0" borderId="105" xfId="3" applyBorder="1" applyAlignment="1">
      <alignment horizontal="center" vertical="center"/>
    </xf>
    <xf numFmtId="0" fontId="16" fillId="0" borderId="0" xfId="0" applyFont="1" applyAlignment="1">
      <alignment horizontal="center" vertical="center" shrinkToFit="1"/>
    </xf>
    <xf numFmtId="38" fontId="15" fillId="0" borderId="0" xfId="1" applyFont="1" applyAlignment="1">
      <alignment horizontal="center" vertical="center" shrinkToFit="1"/>
    </xf>
    <xf numFmtId="0" fontId="0" fillId="0" borderId="77" xfId="0" applyBorder="1" applyAlignment="1">
      <alignment horizontal="center" vertical="center"/>
    </xf>
    <xf numFmtId="0" fontId="0" fillId="0" borderId="106" xfId="0" applyBorder="1" applyAlignment="1">
      <alignment horizontal="center" vertical="center"/>
    </xf>
    <xf numFmtId="0" fontId="18" fillId="0" borderId="96" xfId="3" applyBorder="1" applyAlignment="1">
      <alignment horizontal="center" vertical="center"/>
    </xf>
    <xf numFmtId="0" fontId="18" fillId="0" borderId="34" xfId="3" applyBorder="1" applyAlignment="1">
      <alignment horizontal="center" vertical="center"/>
    </xf>
    <xf numFmtId="0" fontId="18" fillId="0" borderId="83" xfId="3" applyBorder="1" applyAlignment="1">
      <alignment horizontal="center" vertical="center"/>
    </xf>
    <xf numFmtId="182" fontId="18" fillId="0" borderId="74" xfId="3" applyNumberFormat="1" applyBorder="1" applyAlignment="1">
      <alignment horizontal="center" vertical="center"/>
    </xf>
    <xf numFmtId="182" fontId="18" fillId="0" borderId="34" xfId="3" applyNumberFormat="1" applyBorder="1" applyAlignment="1">
      <alignment horizontal="center" vertical="center"/>
    </xf>
    <xf numFmtId="182" fontId="18" fillId="0" borderId="83" xfId="3" applyNumberFormat="1" applyBorder="1" applyAlignment="1">
      <alignment horizontal="center" vertical="center"/>
    </xf>
    <xf numFmtId="182" fontId="18" fillId="0" borderId="107" xfId="3" applyNumberFormat="1" applyBorder="1" applyAlignment="1">
      <alignment horizontal="center" vertical="center"/>
    </xf>
    <xf numFmtId="0" fontId="6" fillId="0" borderId="0" xfId="0" applyFont="1" applyAlignment="1">
      <alignment horizontal="center" vertical="center" textRotation="255"/>
    </xf>
    <xf numFmtId="0" fontId="0" fillId="0" borderId="10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38" fontId="1" fillId="0" borderId="15" xfId="1" applyBorder="1">
      <alignment vertical="center"/>
    </xf>
    <xf numFmtId="0" fontId="0" fillId="0" borderId="15" xfId="0" applyBorder="1">
      <alignment vertical="center"/>
    </xf>
    <xf numFmtId="0" fontId="0" fillId="0" borderId="16" xfId="0" applyBorder="1">
      <alignment vertical="center"/>
    </xf>
    <xf numFmtId="0" fontId="0" fillId="5" borderId="15" xfId="0" applyFill="1" applyBorder="1" applyAlignment="1">
      <alignment horizontal="center" vertical="center"/>
    </xf>
    <xf numFmtId="0" fontId="0" fillId="5" borderId="105" xfId="0" applyFill="1" applyBorder="1" applyAlignment="1">
      <alignment horizontal="center" vertical="center"/>
    </xf>
    <xf numFmtId="0" fontId="19" fillId="6" borderId="1" xfId="0" applyFont="1" applyFill="1" applyBorder="1" applyAlignment="1">
      <alignment horizontal="center" vertical="center" shrinkToFit="1"/>
    </xf>
    <xf numFmtId="0" fontId="19" fillId="6" borderId="2" xfId="0" applyFont="1" applyFill="1" applyBorder="1" applyAlignment="1">
      <alignment horizontal="center" vertical="center" shrinkToFit="1"/>
    </xf>
    <xf numFmtId="0" fontId="19" fillId="0" borderId="2" xfId="0" applyFont="1" applyBorder="1" applyAlignment="1">
      <alignment horizontal="left" shrinkToFit="1"/>
    </xf>
    <xf numFmtId="0" fontId="19" fillId="0" borderId="3" xfId="0" applyFont="1" applyBorder="1" applyAlignment="1">
      <alignment horizontal="left" shrinkToFit="1"/>
    </xf>
    <xf numFmtId="0" fontId="0" fillId="7" borderId="108" xfId="0" applyFill="1" applyBorder="1" applyAlignment="1">
      <alignment horizontal="center" vertical="center"/>
    </xf>
    <xf numFmtId="0" fontId="0" fillId="7" borderId="109" xfId="0" applyFill="1" applyBorder="1" applyAlignment="1">
      <alignment horizontal="center" vertical="center"/>
    </xf>
    <xf numFmtId="0" fontId="18" fillId="0" borderId="74" xfId="3" applyBorder="1" applyAlignment="1">
      <alignment horizontal="center" vertical="center"/>
    </xf>
    <xf numFmtId="0" fontId="18" fillId="0" borderId="107" xfId="3" applyBorder="1" applyAlignment="1">
      <alignment horizontal="center" vertical="center"/>
    </xf>
    <xf numFmtId="0" fontId="19" fillId="6" borderId="30" xfId="0" applyFont="1" applyFill="1" applyBorder="1" applyAlignment="1">
      <alignment horizontal="center" vertical="center" shrinkToFit="1"/>
    </xf>
    <xf numFmtId="0" fontId="19" fillId="6" borderId="0" xfId="0" applyFont="1" applyFill="1" applyAlignment="1">
      <alignment horizontal="center" vertical="center" shrinkToFit="1"/>
    </xf>
    <xf numFmtId="0" fontId="19" fillId="0" borderId="0" xfId="0" applyFont="1" applyAlignment="1">
      <alignment horizontal="left" shrinkToFit="1"/>
    </xf>
    <xf numFmtId="0" fontId="19" fillId="0" borderId="31" xfId="0" applyFont="1" applyBorder="1" applyAlignment="1">
      <alignment horizontal="left" shrinkToFi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10" xfId="0" applyBorder="1" applyAlignment="1">
      <alignment horizontal="center" vertical="center"/>
    </xf>
    <xf numFmtId="38" fontId="1" fillId="0" borderId="58" xfId="1" applyBorder="1">
      <alignment vertical="center"/>
    </xf>
    <xf numFmtId="0" fontId="0" fillId="0" borderId="58" xfId="0" applyBorder="1">
      <alignment vertical="center"/>
    </xf>
    <xf numFmtId="0" fontId="0" fillId="0" borderId="59" xfId="0" applyBorder="1">
      <alignment vertical="center"/>
    </xf>
    <xf numFmtId="0" fontId="18" fillId="0" borderId="111" xfId="3" applyBorder="1" applyAlignment="1">
      <alignment horizontal="center" vertical="center"/>
    </xf>
    <xf numFmtId="0" fontId="18" fillId="0" borderId="39" xfId="3" applyBorder="1" applyAlignment="1">
      <alignment horizontal="center" vertical="center"/>
    </xf>
    <xf numFmtId="0" fontId="18" fillId="0" borderId="40" xfId="3" applyBorder="1" applyAlignment="1">
      <alignment horizontal="center" vertical="center"/>
    </xf>
    <xf numFmtId="182" fontId="18" fillId="0" borderId="112" xfId="3" applyNumberFormat="1" applyBorder="1" applyAlignment="1">
      <alignment horizontal="center" vertical="center"/>
    </xf>
    <xf numFmtId="182" fontId="18" fillId="0" borderId="39" xfId="3" applyNumberFormat="1" applyBorder="1" applyAlignment="1">
      <alignment horizontal="center" vertical="center"/>
    </xf>
    <xf numFmtId="182" fontId="18" fillId="0" borderId="40" xfId="3" applyNumberFormat="1" applyBorder="1" applyAlignment="1">
      <alignment horizontal="center" vertical="center"/>
    </xf>
    <xf numFmtId="182" fontId="18" fillId="0" borderId="113" xfId="3" applyNumberFormat="1" applyBorder="1" applyAlignment="1">
      <alignment horizontal="center" vertical="center"/>
    </xf>
    <xf numFmtId="0" fontId="19" fillId="0" borderId="30" xfId="0" applyFont="1" applyBorder="1" applyAlignment="1">
      <alignment horizontal="center" vertical="center"/>
    </xf>
    <xf numFmtId="0" fontId="19" fillId="0" borderId="0" xfId="0" applyFont="1" applyAlignment="1">
      <alignment horizontal="center" vertical="center"/>
    </xf>
    <xf numFmtId="0" fontId="19" fillId="0" borderId="31" xfId="0" applyFont="1" applyBorder="1" applyAlignment="1">
      <alignment horizontal="center" vertical="center"/>
    </xf>
    <xf numFmtId="0" fontId="0" fillId="0" borderId="2" xfId="0" applyBorder="1" applyAlignment="1">
      <alignment vertical="center" wrapText="1"/>
    </xf>
    <xf numFmtId="0" fontId="0" fillId="0" borderId="114" xfId="0" applyBorder="1" applyAlignment="1">
      <alignment horizontal="left" vertical="center" wrapText="1"/>
    </xf>
    <xf numFmtId="0" fontId="0" fillId="0" borderId="18" xfId="0" applyBorder="1" applyAlignment="1">
      <alignment horizontal="left" vertical="center" wrapText="1"/>
    </xf>
    <xf numFmtId="0" fontId="0" fillId="0" borderId="115" xfId="0" applyBorder="1" applyAlignment="1">
      <alignment horizontal="left" vertical="center" wrapText="1"/>
    </xf>
    <xf numFmtId="0" fontId="19" fillId="0" borderId="48" xfId="0" applyFont="1" applyBorder="1" applyAlignment="1">
      <alignment horizontal="right" vertical="center" shrinkToFit="1"/>
    </xf>
    <xf numFmtId="0" fontId="19" fillId="0" borderId="49" xfId="0" applyFont="1" applyBorder="1" applyAlignment="1">
      <alignment horizontal="right" vertical="center" shrinkToFit="1"/>
    </xf>
    <xf numFmtId="0" fontId="19" fillId="0" borderId="50" xfId="0" applyFont="1" applyBorder="1" applyAlignment="1">
      <alignment horizontal="right" vertical="center" shrinkToFit="1"/>
    </xf>
    <xf numFmtId="0" fontId="0" fillId="0" borderId="0" xfId="0" applyAlignment="1">
      <alignment vertical="center" wrapText="1"/>
    </xf>
    <xf numFmtId="0" fontId="0" fillId="0" borderId="30" xfId="0" applyBorder="1" applyAlignment="1">
      <alignment horizontal="left" vertical="center" wrapText="1"/>
    </xf>
    <xf numFmtId="0" fontId="0" fillId="0" borderId="0" xfId="0" applyAlignment="1">
      <alignment horizontal="left" vertical="center" wrapText="1"/>
    </xf>
    <xf numFmtId="0" fontId="0" fillId="0" borderId="31" xfId="0" applyBorder="1" applyAlignment="1">
      <alignment horizontal="left" vertical="center" wrapText="1"/>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16" fillId="0" borderId="0" xfId="0" applyFont="1" applyAlignment="1">
      <alignment vertical="center" wrapText="1"/>
    </xf>
    <xf numFmtId="0" fontId="0" fillId="0" borderId="30" xfId="0" applyBorder="1">
      <alignment vertical="center"/>
    </xf>
    <xf numFmtId="0" fontId="0" fillId="0" borderId="31" xfId="0" applyBorder="1">
      <alignment vertical="center"/>
    </xf>
    <xf numFmtId="0" fontId="0" fillId="0" borderId="4" xfId="0" applyBorder="1">
      <alignment vertical="center"/>
    </xf>
    <xf numFmtId="0" fontId="0" fillId="0" borderId="5" xfId="0" applyBorder="1">
      <alignmen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cellXfs>
  <cellStyles count="4">
    <cellStyle name="桁区切り" xfId="1" builtinId="6"/>
    <cellStyle name="標準" xfId="0" builtinId="0"/>
    <cellStyle name="標準 2" xfId="3" xr:uid="{DCACED46-5F5E-459E-88A5-0A51919FD40F}"/>
    <cellStyle name="標準_新規フォーマット（柏）" xfId="2" xr:uid="{2EA22B14-0000-41A9-A1A9-6CDB42AB645C}"/>
  </cellStyles>
  <dxfs count="87">
    <dxf>
      <fill>
        <patternFill>
          <bgColor indexed="48"/>
        </patternFill>
      </fill>
    </dxf>
    <dxf>
      <fill>
        <patternFill>
          <bgColor indexed="42"/>
        </patternFill>
      </fill>
    </dxf>
    <dxf>
      <fill>
        <patternFill>
          <bgColor indexed="48"/>
        </patternFill>
      </fill>
    </dxf>
    <dxf>
      <fill>
        <patternFill>
          <bgColor indexed="42"/>
        </patternFill>
      </fill>
    </dxf>
    <dxf>
      <fill>
        <patternFill>
          <bgColor indexed="48"/>
        </patternFill>
      </fill>
    </dxf>
    <dxf>
      <fill>
        <patternFill>
          <bgColor indexed="42"/>
        </patternFill>
      </fill>
    </dxf>
    <dxf>
      <fill>
        <patternFill>
          <bgColor indexed="48"/>
        </patternFill>
      </fill>
    </dxf>
    <dxf>
      <fill>
        <patternFill>
          <bgColor indexed="42"/>
        </patternFill>
      </fill>
    </dxf>
    <dxf>
      <fill>
        <patternFill>
          <bgColor indexed="48"/>
        </patternFill>
      </fill>
    </dxf>
    <dxf>
      <fill>
        <patternFill>
          <bgColor indexed="42"/>
        </patternFill>
      </fill>
    </dxf>
    <dxf>
      <fill>
        <patternFill>
          <bgColor indexed="48"/>
        </patternFill>
      </fill>
    </dxf>
    <dxf>
      <fill>
        <patternFill>
          <bgColor indexed="42"/>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15"/>
        </patternFill>
      </fill>
    </dxf>
    <dxf>
      <fill>
        <patternFill>
          <bgColor indexed="42"/>
        </patternFill>
      </fill>
    </dxf>
    <dxf>
      <fill>
        <patternFill>
          <bgColor indexed="15"/>
        </patternFill>
      </fill>
    </dxf>
    <dxf>
      <fill>
        <patternFill>
          <bgColor indexed="42"/>
        </patternFill>
      </fill>
    </dxf>
    <dxf>
      <fill>
        <patternFill>
          <bgColor indexed="15"/>
        </patternFill>
      </fill>
    </dxf>
    <dxf>
      <fill>
        <patternFill>
          <bgColor indexed="42"/>
        </patternFill>
      </fill>
    </dxf>
    <dxf>
      <fill>
        <patternFill>
          <bgColor indexed="15"/>
        </patternFill>
      </fill>
    </dxf>
    <dxf>
      <fill>
        <patternFill>
          <bgColor indexed="42"/>
        </patternFill>
      </fill>
    </dxf>
    <dxf>
      <fill>
        <patternFill>
          <bgColor indexed="15"/>
        </patternFill>
      </fill>
    </dxf>
    <dxf>
      <fill>
        <patternFill>
          <bgColor indexed="42"/>
        </patternFill>
      </fill>
    </dxf>
    <dxf>
      <fill>
        <patternFill>
          <bgColor indexed="15"/>
        </patternFill>
      </fill>
    </dxf>
    <dxf>
      <fill>
        <patternFill>
          <bgColor indexed="42"/>
        </patternFill>
      </fill>
    </dxf>
    <dxf>
      <fill>
        <patternFill>
          <bgColor indexed="15"/>
        </patternFill>
      </fill>
    </dxf>
    <dxf>
      <fill>
        <patternFill>
          <bgColor indexed="42"/>
        </patternFill>
      </fill>
    </dxf>
    <dxf>
      <fill>
        <patternFill>
          <bgColor indexed="15"/>
        </patternFill>
      </fill>
    </dxf>
    <dxf>
      <fill>
        <patternFill>
          <bgColor indexed="42"/>
        </patternFill>
      </fill>
    </dxf>
    <dxf>
      <fill>
        <patternFill>
          <bgColor indexed="15"/>
        </patternFill>
      </fill>
    </dxf>
    <dxf>
      <fill>
        <patternFill>
          <bgColor indexed="42"/>
        </patternFill>
      </fill>
    </dxf>
    <dxf>
      <fill>
        <patternFill>
          <bgColor indexed="15"/>
        </patternFill>
      </fill>
    </dxf>
    <dxf>
      <fill>
        <patternFill>
          <bgColor indexed="42"/>
        </patternFill>
      </fill>
    </dxf>
    <dxf>
      <fill>
        <patternFill>
          <bgColor indexed="15"/>
        </patternFill>
      </fill>
    </dxf>
    <dxf>
      <fill>
        <patternFill>
          <bgColor indexed="42"/>
        </patternFill>
      </fill>
    </dxf>
    <dxf>
      <fill>
        <patternFill>
          <bgColor indexed="15"/>
        </patternFill>
      </fill>
    </dxf>
    <dxf>
      <fill>
        <patternFill>
          <bgColor indexed="42"/>
        </patternFill>
      </fill>
    </dxf>
    <dxf>
      <fill>
        <patternFill>
          <bgColor indexed="15"/>
        </patternFill>
      </fill>
    </dxf>
    <dxf>
      <fill>
        <patternFill>
          <bgColor indexed="42"/>
        </patternFill>
      </fill>
    </dxf>
    <dxf>
      <fill>
        <patternFill>
          <bgColor indexed="15"/>
        </patternFill>
      </fill>
    </dxf>
    <dxf>
      <fill>
        <patternFill>
          <bgColor indexed="42"/>
        </patternFill>
      </fill>
    </dxf>
    <dxf>
      <fill>
        <patternFill>
          <bgColor indexed="15"/>
        </patternFill>
      </fill>
    </dxf>
    <dxf>
      <fill>
        <patternFill>
          <bgColor indexed="42"/>
        </patternFill>
      </fill>
    </dxf>
    <dxf>
      <fill>
        <patternFill>
          <bgColor rgb="FF00FF00"/>
        </patternFill>
      </fill>
    </dxf>
    <dxf>
      <fill>
        <patternFill>
          <bgColor rgb="FF00FF00"/>
        </patternFill>
      </fill>
    </dxf>
    <dxf>
      <font>
        <b val="0"/>
        <i val="0"/>
        <condense val="0"/>
        <extend val="0"/>
        <color indexed="13"/>
      </font>
    </dxf>
    <dxf>
      <fill>
        <patternFill>
          <bgColor indexed="42"/>
        </patternFill>
      </fill>
    </dxf>
    <dxf>
      <fill>
        <patternFill>
          <bgColor indexed="44"/>
        </patternFill>
      </fill>
    </dxf>
    <dxf>
      <font>
        <condense val="0"/>
        <extend val="0"/>
        <color indexed="9"/>
      </font>
    </dxf>
    <dxf>
      <font>
        <condense val="0"/>
        <extend val="0"/>
        <color indexed="9"/>
      </font>
    </dxf>
    <dxf>
      <font>
        <condense val="0"/>
        <extend val="0"/>
        <color indexed="9"/>
      </font>
    </dxf>
    <dxf>
      <font>
        <condense val="0"/>
        <extend val="0"/>
        <color indexed="9"/>
      </font>
    </dxf>
    <dxf>
      <fill>
        <patternFill>
          <bgColor indexed="52"/>
        </patternFill>
      </fill>
    </dxf>
    <dxf>
      <font>
        <b val="0"/>
        <i val="0"/>
        <condense val="0"/>
        <extend val="0"/>
        <color indexed="13"/>
      </font>
    </dxf>
    <dxf>
      <fill>
        <patternFill>
          <bgColor indexed="48"/>
        </patternFill>
      </fill>
    </dxf>
    <dxf>
      <fill>
        <patternFill>
          <bgColor indexed="15"/>
        </patternFill>
      </fill>
    </dxf>
    <dxf>
      <fill>
        <patternFill>
          <bgColor indexed="42"/>
        </patternFill>
      </fill>
    </dxf>
    <dxf>
      <font>
        <condense val="0"/>
        <extend val="0"/>
        <color indexed="9"/>
      </font>
    </dxf>
    <dxf>
      <font>
        <condense val="0"/>
        <extend val="0"/>
        <color indexed="9"/>
      </font>
    </dxf>
    <dxf>
      <font>
        <condense val="0"/>
        <extend val="0"/>
        <color indexed="9"/>
      </font>
    </dxf>
    <dxf>
      <font>
        <condense val="0"/>
        <extend val="0"/>
        <color indexed="9"/>
      </font>
    </dxf>
    <dxf>
      <fill>
        <patternFill>
          <bgColor indexed="48"/>
        </patternFill>
      </fill>
    </dxf>
    <dxf>
      <font>
        <condense val="0"/>
        <extend val="0"/>
        <color indexed="22"/>
      </font>
    </dxf>
    <dxf>
      <font>
        <condense val="0"/>
        <extend val="0"/>
        <color indexed="9"/>
      </font>
    </dxf>
    <dxf>
      <font>
        <condense val="0"/>
        <extend val="0"/>
        <color indexed="9"/>
      </font>
    </dxf>
    <dxf>
      <fill>
        <patternFill>
          <bgColor indexed="52"/>
        </patternFill>
      </fill>
    </dxf>
    <dxf>
      <fill>
        <patternFill>
          <bgColor indexed="11"/>
        </patternFill>
      </fill>
    </dxf>
    <dxf>
      <font>
        <b val="0"/>
        <i val="0"/>
        <condense val="0"/>
        <extend val="0"/>
        <color indexed="13"/>
      </font>
    </dxf>
    <dxf>
      <fill>
        <patternFill>
          <bgColor indexed="42"/>
        </patternFill>
      </fill>
    </dxf>
    <dxf>
      <fill>
        <patternFill>
          <bgColor indexed="47"/>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BB$3" lockText="1" noThreeD="1"/>
</file>

<file path=xl/ctrlProps/ctrlProp10.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BC$3"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BA$3"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9525</xdr:colOff>
          <xdr:row>8</xdr:row>
          <xdr:rowOff>9525</xdr:rowOff>
        </xdr:from>
        <xdr:to>
          <xdr:col>51</xdr:col>
          <xdr:colOff>38100</xdr:colOff>
          <xdr:row>9</xdr:row>
          <xdr:rowOff>19050</xdr:rowOff>
        </xdr:to>
        <xdr:sp macro="" textlink="">
          <xdr:nvSpPr>
            <xdr:cNvPr id="1025" name="Option Button 2" hidden="1">
              <a:extLst>
                <a:ext uri="{63B3BB69-23CF-44E3-9099-C40C66FF867C}">
                  <a14:compatExt spid="_x0000_s1025"/>
                </a:ext>
                <a:ext uri="{FF2B5EF4-FFF2-40B4-BE49-F238E27FC236}">
                  <a16:creationId xmlns:a16="http://schemas.microsoft.com/office/drawing/2014/main" id="{42214BCA-8674-425C-9445-7463E54D69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9</xdr:row>
          <xdr:rowOff>28575</xdr:rowOff>
        </xdr:from>
        <xdr:to>
          <xdr:col>49</xdr:col>
          <xdr:colOff>142875</xdr:colOff>
          <xdr:row>10</xdr:row>
          <xdr:rowOff>9525</xdr:rowOff>
        </xdr:to>
        <xdr:sp macro="" textlink="">
          <xdr:nvSpPr>
            <xdr:cNvPr id="1026" name="Option Button 3" hidden="1">
              <a:extLst>
                <a:ext uri="{63B3BB69-23CF-44E3-9099-C40C66FF867C}">
                  <a14:compatExt spid="_x0000_s1026"/>
                </a:ext>
                <a:ext uri="{FF2B5EF4-FFF2-40B4-BE49-F238E27FC236}">
                  <a16:creationId xmlns:a16="http://schemas.microsoft.com/office/drawing/2014/main" id="{08C89C62-5840-494E-9A68-72BB36103C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9</xdr:row>
          <xdr:rowOff>28575</xdr:rowOff>
        </xdr:from>
        <xdr:to>
          <xdr:col>54</xdr:col>
          <xdr:colOff>104775</xdr:colOff>
          <xdr:row>10</xdr:row>
          <xdr:rowOff>9525</xdr:rowOff>
        </xdr:to>
        <xdr:sp macro="" textlink="">
          <xdr:nvSpPr>
            <xdr:cNvPr id="1027" name="Option Button 4" hidden="1">
              <a:extLst>
                <a:ext uri="{63B3BB69-23CF-44E3-9099-C40C66FF867C}">
                  <a14:compatExt spid="_x0000_s1027"/>
                </a:ext>
                <a:ext uri="{FF2B5EF4-FFF2-40B4-BE49-F238E27FC236}">
                  <a16:creationId xmlns:a16="http://schemas.microsoft.com/office/drawing/2014/main" id="{0ECCC96B-3C8E-4C2B-BFD1-D93130BE4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3</xdr:row>
          <xdr:rowOff>0</xdr:rowOff>
        </xdr:from>
        <xdr:to>
          <xdr:col>68</xdr:col>
          <xdr:colOff>38100</xdr:colOff>
          <xdr:row>4</xdr:row>
          <xdr:rowOff>19050</xdr:rowOff>
        </xdr:to>
        <xdr:sp macro="" textlink="">
          <xdr:nvSpPr>
            <xdr:cNvPr id="1028" name="Option Button 6" hidden="1">
              <a:extLst>
                <a:ext uri="{63B3BB69-23CF-44E3-9099-C40C66FF867C}">
                  <a14:compatExt spid="_x0000_s1028"/>
                </a:ext>
                <a:ext uri="{FF2B5EF4-FFF2-40B4-BE49-F238E27FC236}">
                  <a16:creationId xmlns:a16="http://schemas.microsoft.com/office/drawing/2014/main" id="{3594E9A0-C811-4CB5-AB2E-6878618111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4</xdr:row>
          <xdr:rowOff>9525</xdr:rowOff>
        </xdr:from>
        <xdr:to>
          <xdr:col>59</xdr:col>
          <xdr:colOff>171450</xdr:colOff>
          <xdr:row>5</xdr:row>
          <xdr:rowOff>0</xdr:rowOff>
        </xdr:to>
        <xdr:sp macro="" textlink="">
          <xdr:nvSpPr>
            <xdr:cNvPr id="1029" name="Option Button 7" hidden="1">
              <a:extLst>
                <a:ext uri="{63B3BB69-23CF-44E3-9099-C40C66FF867C}">
                  <a14:compatExt spid="_x0000_s1029"/>
                </a:ext>
                <a:ext uri="{FF2B5EF4-FFF2-40B4-BE49-F238E27FC236}">
                  <a16:creationId xmlns:a16="http://schemas.microsoft.com/office/drawing/2014/main" id="{0C767453-A48B-4E8D-90E4-5BE86CF17B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19050</xdr:colOff>
          <xdr:row>4</xdr:row>
          <xdr:rowOff>9525</xdr:rowOff>
        </xdr:from>
        <xdr:to>
          <xdr:col>68</xdr:col>
          <xdr:colOff>19050</xdr:colOff>
          <xdr:row>5</xdr:row>
          <xdr:rowOff>0</xdr:rowOff>
        </xdr:to>
        <xdr:sp macro="" textlink="">
          <xdr:nvSpPr>
            <xdr:cNvPr id="1030" name="Option Button 8" hidden="1">
              <a:extLst>
                <a:ext uri="{63B3BB69-23CF-44E3-9099-C40C66FF867C}">
                  <a14:compatExt spid="_x0000_s1030"/>
                </a:ext>
                <a:ext uri="{FF2B5EF4-FFF2-40B4-BE49-F238E27FC236}">
                  <a16:creationId xmlns:a16="http://schemas.microsoft.com/office/drawing/2014/main" id="{070C0C2C-2ECE-4554-B67E-977E233360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5</xdr:row>
          <xdr:rowOff>19050</xdr:rowOff>
        </xdr:from>
        <xdr:to>
          <xdr:col>59</xdr:col>
          <xdr:colOff>19050</xdr:colOff>
          <xdr:row>6</xdr:row>
          <xdr:rowOff>19050</xdr:rowOff>
        </xdr:to>
        <xdr:sp macro="" textlink="">
          <xdr:nvSpPr>
            <xdr:cNvPr id="1031" name="Option Button 9" hidden="1">
              <a:extLst>
                <a:ext uri="{63B3BB69-23CF-44E3-9099-C40C66FF867C}">
                  <a14:compatExt spid="_x0000_s1031"/>
                </a:ext>
                <a:ext uri="{FF2B5EF4-FFF2-40B4-BE49-F238E27FC236}">
                  <a16:creationId xmlns:a16="http://schemas.microsoft.com/office/drawing/2014/main" id="{5A29013E-277F-424A-A1AF-9610210AE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xdr:colOff>
          <xdr:row>6</xdr:row>
          <xdr:rowOff>19050</xdr:rowOff>
        </xdr:from>
        <xdr:to>
          <xdr:col>50</xdr:col>
          <xdr:colOff>104775</xdr:colOff>
          <xdr:row>7</xdr:row>
          <xdr:rowOff>0</xdr:rowOff>
        </xdr:to>
        <xdr:sp macro="" textlink="">
          <xdr:nvSpPr>
            <xdr:cNvPr id="1032" name="Check Box 10" hidden="1">
              <a:extLst>
                <a:ext uri="{63B3BB69-23CF-44E3-9099-C40C66FF867C}">
                  <a14:compatExt spid="_x0000_s1032"/>
                </a:ext>
                <a:ext uri="{FF2B5EF4-FFF2-40B4-BE49-F238E27FC236}">
                  <a16:creationId xmlns:a16="http://schemas.microsoft.com/office/drawing/2014/main" id="{1A3828D6-DCDA-4BA0-A1FC-8B6861FA47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7</xdr:row>
          <xdr:rowOff>0</xdr:rowOff>
        </xdr:from>
        <xdr:to>
          <xdr:col>56</xdr:col>
          <xdr:colOff>0</xdr:colOff>
          <xdr:row>11</xdr:row>
          <xdr:rowOff>19050</xdr:rowOff>
        </xdr:to>
        <xdr:sp macro="" textlink="">
          <xdr:nvSpPr>
            <xdr:cNvPr id="1033" name="Group Box 11" hidden="1">
              <a:extLst>
                <a:ext uri="{63B3BB69-23CF-44E3-9099-C40C66FF867C}">
                  <a14:compatExt spid="_x0000_s1033"/>
                </a:ext>
                <a:ext uri="{FF2B5EF4-FFF2-40B4-BE49-F238E27FC236}">
                  <a16:creationId xmlns:a16="http://schemas.microsoft.com/office/drawing/2014/main" id="{B716149E-A648-4640-B49D-468939AC17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xdr:row>
          <xdr:rowOff>0</xdr:rowOff>
        </xdr:from>
        <xdr:to>
          <xdr:col>69</xdr:col>
          <xdr:colOff>0</xdr:colOff>
          <xdr:row>11</xdr:row>
          <xdr:rowOff>19050</xdr:rowOff>
        </xdr:to>
        <xdr:sp macro="" textlink="">
          <xdr:nvSpPr>
            <xdr:cNvPr id="1034" name="Group Box 15" hidden="1">
              <a:extLst>
                <a:ext uri="{63B3BB69-23CF-44E3-9099-C40C66FF867C}">
                  <a14:compatExt spid="_x0000_s1034"/>
                </a:ext>
                <a:ext uri="{FF2B5EF4-FFF2-40B4-BE49-F238E27FC236}">
                  <a16:creationId xmlns:a16="http://schemas.microsoft.com/office/drawing/2014/main" id="{7327E070-EB66-4A89-8452-B773C8FB87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0</xdr:col>
      <xdr:colOff>190498</xdr:colOff>
      <xdr:row>69</xdr:row>
      <xdr:rowOff>1</xdr:rowOff>
    </xdr:from>
    <xdr:ext cx="6540501" cy="987136"/>
    <xdr:sp macro="" textlink="">
      <xdr:nvSpPr>
        <xdr:cNvPr id="12" name="Text Box 26">
          <a:extLst>
            <a:ext uri="{FF2B5EF4-FFF2-40B4-BE49-F238E27FC236}">
              <a16:creationId xmlns:a16="http://schemas.microsoft.com/office/drawing/2014/main" id="{1BD36451-074A-4DAE-A2EA-91502AC41BC7}"/>
            </a:ext>
          </a:extLst>
        </xdr:cNvPr>
        <xdr:cNvSpPr txBox="1">
          <a:spLocks noChangeArrowheads="1"/>
        </xdr:cNvSpPr>
      </xdr:nvSpPr>
      <xdr:spPr bwMode="auto">
        <a:xfrm>
          <a:off x="190498" y="12239626"/>
          <a:ext cx="6540501" cy="9871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noAutofit/>
        </a:bodyPr>
        <a:lstStyle/>
        <a:p>
          <a:pPr algn="l" rtl="0">
            <a:lnSpc>
              <a:spcPts val="2500"/>
            </a:lnSpc>
            <a:defRPr sz="1000"/>
          </a:pPr>
          <a:r>
            <a:rPr lang="ja-JP" altLang="en-US" sz="1800" b="1" i="0" u="none" strike="noStrike" baseline="0">
              <a:solidFill>
                <a:srgbClr val="000000"/>
              </a:solidFill>
              <a:latin typeface="ＭＳ Ｐゴシック"/>
              <a:ea typeface="ＭＳ Ｐゴシック"/>
            </a:rPr>
            <a:t>申込締切：折込希望週の前週金曜日1</a:t>
          </a:r>
          <a:r>
            <a:rPr lang="en-US" altLang="ja-JP" sz="1800" b="1" i="0" u="none" strike="noStrike" baseline="0">
              <a:solidFill>
                <a:srgbClr val="000000"/>
              </a:solidFill>
              <a:latin typeface="ＭＳ Ｐゴシック"/>
              <a:ea typeface="ＭＳ Ｐゴシック"/>
            </a:rPr>
            <a:t>7</a:t>
          </a:r>
          <a:r>
            <a:rPr lang="ja-JP" altLang="en-US" sz="1800" b="1" i="0" u="none" strike="noStrike" baseline="0">
              <a:solidFill>
                <a:srgbClr val="000000"/>
              </a:solidFill>
              <a:latin typeface="ＭＳ Ｐゴシック"/>
              <a:ea typeface="ＭＳ Ｐゴシック"/>
            </a:rPr>
            <a:t>：00まで　</a:t>
          </a:r>
        </a:p>
        <a:p>
          <a:pPr algn="l" rtl="0">
            <a:lnSpc>
              <a:spcPts val="2500"/>
            </a:lnSpc>
            <a:defRPr sz="1000"/>
          </a:pPr>
          <a:r>
            <a:rPr lang="ja-JP" altLang="en-US" sz="1800" b="1" i="0" u="none" strike="noStrike" baseline="0">
              <a:solidFill>
                <a:srgbClr val="000000"/>
              </a:solidFill>
              <a:latin typeface="ＭＳ Ｐゴシック"/>
              <a:ea typeface="ＭＳ Ｐゴシック"/>
            </a:rPr>
            <a:t>チラシ納品締切：折込希望週の月曜日</a:t>
          </a:r>
          <a:r>
            <a:rPr lang="en-US" altLang="ja-JP" sz="1800" b="1" i="0" u="none" strike="noStrike" baseline="0">
              <a:solidFill>
                <a:srgbClr val="000000"/>
              </a:solidFill>
              <a:latin typeface="ＭＳ Ｐゴシック"/>
              <a:ea typeface="ＭＳ Ｐゴシック"/>
            </a:rPr>
            <a:t>9</a:t>
          </a:r>
          <a:r>
            <a:rPr lang="ja-JP" altLang="en-US" sz="1800" b="1" i="0" u="none" strike="noStrike" baseline="0">
              <a:solidFill>
                <a:srgbClr val="000000"/>
              </a:solidFill>
              <a:latin typeface="ＭＳ Ｐゴシック"/>
              <a:ea typeface="ＭＳ Ｐゴシック"/>
            </a:rPr>
            <a:t>：00着まで</a:t>
          </a:r>
          <a:endParaRPr lang="en-US" altLang="ja-JP" sz="1800" b="1" i="0" u="none" strike="noStrike" baseline="0">
            <a:solidFill>
              <a:srgbClr val="000000"/>
            </a:solidFill>
            <a:latin typeface="ＭＳ Ｐゴシック"/>
            <a:ea typeface="ＭＳ Ｐゴシック"/>
          </a:endParaRPr>
        </a:p>
        <a:p>
          <a:pPr algn="l" rtl="0">
            <a:lnSpc>
              <a:spcPts val="2500"/>
            </a:lnSpc>
            <a:defRPr sz="1000"/>
          </a:pPr>
          <a:r>
            <a:rPr lang="ja-JP" altLang="en-US" sz="1800" b="1" i="0" u="none" strike="noStrike" baseline="0">
              <a:solidFill>
                <a:srgbClr val="000000"/>
              </a:solidFill>
              <a:latin typeface="ＭＳ Ｐゴシック"/>
              <a:ea typeface="ＭＳ Ｐゴシック"/>
            </a:rPr>
            <a:t>（日曜日は</a:t>
          </a:r>
          <a:r>
            <a:rPr lang="en-US" altLang="ja-JP" sz="1800" b="1" i="0" u="none" strike="noStrike" baseline="0">
              <a:solidFill>
                <a:srgbClr val="000000"/>
              </a:solidFill>
              <a:latin typeface="ＭＳ Ｐゴシック"/>
              <a:ea typeface="ＭＳ Ｐゴシック"/>
            </a:rPr>
            <a:t>7:00</a:t>
          </a:r>
          <a:r>
            <a:rPr lang="ja-JP" altLang="en-US" sz="1800" b="1" i="0" u="none" strike="noStrike" baseline="0">
              <a:solidFill>
                <a:srgbClr val="000000"/>
              </a:solidFill>
              <a:latin typeface="ＭＳ Ｐゴシック"/>
              <a:ea typeface="ＭＳ Ｐゴシック"/>
            </a:rPr>
            <a:t>～</a:t>
          </a:r>
          <a:r>
            <a:rPr lang="en-US" altLang="ja-JP" sz="1800" b="1" i="0" u="none" strike="noStrike" baseline="0">
              <a:solidFill>
                <a:srgbClr val="000000"/>
              </a:solidFill>
              <a:latin typeface="ＭＳ Ｐゴシック"/>
              <a:ea typeface="ＭＳ Ｐゴシック"/>
            </a:rPr>
            <a:t>16:00</a:t>
          </a:r>
          <a:r>
            <a:rPr lang="ja-JP" altLang="en-US" sz="1800" b="1" i="0" u="none" strike="noStrike" baseline="0">
              <a:solidFill>
                <a:srgbClr val="000000"/>
              </a:solidFill>
              <a:latin typeface="ＭＳ Ｐゴシック"/>
              <a:ea typeface="ＭＳ Ｐゴシック"/>
            </a:rPr>
            <a:t>まで納品可 </a:t>
          </a:r>
          <a:r>
            <a:rPr lang="en-US" altLang="ja-JP" sz="1800" b="1" i="0" u="none" strike="noStrike" baseline="0">
              <a:solidFill>
                <a:srgbClr val="000000"/>
              </a:solidFill>
              <a:latin typeface="ＭＳ Ｐゴシック"/>
              <a:ea typeface="ＭＳ Ｐゴシック"/>
            </a:rPr>
            <a:t>※</a:t>
          </a:r>
          <a:r>
            <a:rPr lang="ja-JP" altLang="en-US" sz="1800" b="1" i="0" u="none" strike="noStrike" baseline="0">
              <a:solidFill>
                <a:srgbClr val="000000"/>
              </a:solidFill>
              <a:latin typeface="ＭＳ Ｐゴシック"/>
              <a:ea typeface="ＭＳ Ｐゴシック"/>
            </a:rPr>
            <a:t>土曜日不可 ）</a:t>
          </a:r>
          <a:endParaRPr lang="en-US" altLang="ja-JP" sz="1800" b="1" i="0" u="none" strike="noStrike" baseline="0">
            <a:solidFill>
              <a:srgbClr val="000000"/>
            </a:solidFill>
            <a:latin typeface="ＭＳ Ｐゴシック"/>
            <a:ea typeface="ＭＳ Ｐゴシック"/>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20849;&#26377;\&#12509;&#12473;&#12513;&#12452;&#12488;&#31649;&#29702;\&#12456;&#12522;&#12450;&#34920;&#21407;&#26412;202101\&#36234;&#35895;&#25903;&#31038;\&#9312;&#26481;&#33883;(&#26575;)&#12385;&#12425;&#12375;&#26801;&#212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葛ﾁﾗｼ梱包表"/>
      <sheetName val="ちらし"/>
    </sheetNames>
    <sheetDataSet>
      <sheetData sheetId="0" refreshError="1"/>
      <sheetData sheetId="1" refreshError="1">
        <row r="6">
          <cell r="B6">
            <v>1</v>
          </cell>
          <cell r="C6" t="str">
            <v>車検館　柏</v>
          </cell>
          <cell r="E6" t="str">
            <v>内田</v>
          </cell>
          <cell r="G6" t="str">
            <v>Ｂ4</v>
          </cell>
          <cell r="H6">
            <v>1</v>
          </cell>
          <cell r="I6">
            <v>34186</v>
          </cell>
          <cell r="J6">
            <v>71</v>
          </cell>
          <cell r="K6">
            <v>34186</v>
          </cell>
          <cell r="M6" t="str">
            <v/>
          </cell>
          <cell r="N6">
            <v>71</v>
          </cell>
          <cell r="O6">
            <v>34186</v>
          </cell>
          <cell r="Q6" t="str">
            <v/>
          </cell>
          <cell r="S6" t="str">
            <v/>
          </cell>
          <cell r="U6" t="str">
            <v/>
          </cell>
          <cell r="W6" t="str">
            <v/>
          </cell>
        </row>
        <row r="7">
          <cell r="B7">
            <v>1.1000000000000001</v>
          </cell>
          <cell r="F7" t="str">
            <v>預り</v>
          </cell>
          <cell r="G7">
            <v>61534.799999999988</v>
          </cell>
          <cell r="H7">
            <v>2.8</v>
          </cell>
          <cell r="I7">
            <v>95720.799999999988</v>
          </cell>
          <cell r="J7">
            <v>1</v>
          </cell>
          <cell r="K7">
            <v>34186</v>
          </cell>
          <cell r="L7" t="str">
            <v/>
          </cell>
          <cell r="N7" t="str">
            <v>柏西</v>
          </cell>
          <cell r="O7">
            <v>34186</v>
          </cell>
          <cell r="P7" t="str">
            <v/>
          </cell>
          <cell r="R7" t="str">
            <v/>
          </cell>
          <cell r="T7" t="str">
            <v/>
          </cell>
          <cell r="V7" t="str">
            <v/>
          </cell>
        </row>
        <row r="8">
          <cell r="B8">
            <v>2</v>
          </cell>
          <cell r="C8" t="str">
            <v>スクールＩＥ　逆井</v>
          </cell>
          <cell r="E8" t="str">
            <v>渡邊</v>
          </cell>
          <cell r="F8" t="str">
            <v>本社</v>
          </cell>
          <cell r="G8" t="str">
            <v>Ｂ4</v>
          </cell>
          <cell r="H8">
            <v>1</v>
          </cell>
          <cell r="I8">
            <v>4460</v>
          </cell>
          <cell r="J8">
            <v>10</v>
          </cell>
          <cell r="K8">
            <v>4460</v>
          </cell>
          <cell r="M8" t="str">
            <v/>
          </cell>
          <cell r="O8" t="str">
            <v/>
          </cell>
          <cell r="P8">
            <v>10</v>
          </cell>
          <cell r="Q8">
            <v>4460</v>
          </cell>
          <cell r="S8" t="str">
            <v/>
          </cell>
          <cell r="U8" t="str">
            <v/>
          </cell>
          <cell r="W8" t="str">
            <v/>
          </cell>
        </row>
        <row r="9">
          <cell r="B9">
            <v>2.1</v>
          </cell>
          <cell r="F9" t="str">
            <v>預り</v>
          </cell>
          <cell r="G9">
            <v>8070</v>
          </cell>
          <cell r="H9">
            <v>2.8</v>
          </cell>
          <cell r="I9">
            <v>12530</v>
          </cell>
          <cell r="J9">
            <v>1</v>
          </cell>
          <cell r="K9">
            <v>4475</v>
          </cell>
          <cell r="L9" t="str">
            <v/>
          </cell>
          <cell r="N9" t="str">
            <v/>
          </cell>
          <cell r="P9" t="str">
            <v>柏南</v>
          </cell>
          <cell r="Q9">
            <v>4475</v>
          </cell>
          <cell r="R9" t="str">
            <v/>
          </cell>
          <cell r="T9" t="str">
            <v/>
          </cell>
          <cell r="V9" t="str">
            <v/>
          </cell>
        </row>
        <row r="10">
          <cell r="B10">
            <v>3</v>
          </cell>
          <cell r="C10" t="str">
            <v>オークスベストコンディションクラブ柏</v>
          </cell>
          <cell r="E10" t="str">
            <v>村松</v>
          </cell>
          <cell r="F10" t="str">
            <v>船橋</v>
          </cell>
          <cell r="G10" t="str">
            <v>Ｂ4</v>
          </cell>
          <cell r="H10">
            <v>1</v>
          </cell>
          <cell r="I10">
            <v>25585</v>
          </cell>
          <cell r="J10">
            <v>57</v>
          </cell>
          <cell r="K10">
            <v>25585</v>
          </cell>
          <cell r="M10" t="str">
            <v/>
          </cell>
          <cell r="O10" t="str">
            <v/>
          </cell>
          <cell r="Q10" t="str">
            <v/>
          </cell>
          <cell r="R10">
            <v>57</v>
          </cell>
          <cell r="S10">
            <v>25585</v>
          </cell>
          <cell r="U10" t="str">
            <v/>
          </cell>
          <cell r="W10" t="str">
            <v/>
          </cell>
        </row>
        <row r="11">
          <cell r="B11">
            <v>3.1</v>
          </cell>
          <cell r="F11" t="str">
            <v>返却</v>
          </cell>
          <cell r="G11">
            <v>46053</v>
          </cell>
          <cell r="H11">
            <v>2.8</v>
          </cell>
          <cell r="I11">
            <v>71638</v>
          </cell>
          <cell r="J11">
            <v>1</v>
          </cell>
          <cell r="K11">
            <v>25585</v>
          </cell>
          <cell r="L11" t="str">
            <v/>
          </cell>
          <cell r="N11" t="str">
            <v/>
          </cell>
          <cell r="P11" t="str">
            <v/>
          </cell>
          <cell r="R11" t="str">
            <v>柏北</v>
          </cell>
          <cell r="S11">
            <v>25585</v>
          </cell>
          <cell r="T11" t="str">
            <v/>
          </cell>
          <cell r="V11" t="str">
            <v/>
          </cell>
        </row>
        <row r="12">
          <cell r="B12">
            <v>4</v>
          </cell>
          <cell r="C12" t="str">
            <v>アットホームセンター柏</v>
          </cell>
          <cell r="E12" t="str">
            <v>濱田</v>
          </cell>
          <cell r="F12" t="str">
            <v>本社</v>
          </cell>
          <cell r="G12" t="str">
            <v>Ｂ4</v>
          </cell>
          <cell r="H12">
            <v>1</v>
          </cell>
          <cell r="I12">
            <v>24000</v>
          </cell>
          <cell r="J12">
            <v>49</v>
          </cell>
          <cell r="K12">
            <v>24000</v>
          </cell>
          <cell r="L12">
            <v>20</v>
          </cell>
          <cell r="M12">
            <v>9750</v>
          </cell>
          <cell r="N12">
            <v>20</v>
          </cell>
          <cell r="O12">
            <v>10730</v>
          </cell>
          <cell r="P12">
            <v>3</v>
          </cell>
          <cell r="Q12">
            <v>1030</v>
          </cell>
          <cell r="R12">
            <v>6</v>
          </cell>
          <cell r="S12">
            <v>2490</v>
          </cell>
          <cell r="U12" t="str">
            <v/>
          </cell>
          <cell r="W12" t="str">
            <v/>
          </cell>
        </row>
        <row r="13">
          <cell r="B13">
            <v>4.0999999999999996</v>
          </cell>
          <cell r="F13" t="str">
            <v>処分</v>
          </cell>
          <cell r="G13">
            <v>43200</v>
          </cell>
          <cell r="H13">
            <v>2.8</v>
          </cell>
          <cell r="I13">
            <v>67200</v>
          </cell>
          <cell r="J13">
            <v>4</v>
          </cell>
          <cell r="K13">
            <v>24000</v>
          </cell>
          <cell r="L13" t="str">
            <v>柏中央</v>
          </cell>
          <cell r="M13">
            <v>9750</v>
          </cell>
          <cell r="N13" t="str">
            <v>柏西</v>
          </cell>
          <cell r="O13">
            <v>10730</v>
          </cell>
          <cell r="P13" t="str">
            <v>柏南</v>
          </cell>
          <cell r="Q13">
            <v>1030</v>
          </cell>
          <cell r="R13" t="str">
            <v>柏北</v>
          </cell>
          <cell r="S13">
            <v>2490</v>
          </cell>
          <cell r="T13" t="str">
            <v/>
          </cell>
          <cell r="V13" t="str">
            <v/>
          </cell>
        </row>
        <row r="14">
          <cell r="B14">
            <v>5</v>
          </cell>
          <cell r="C14" t="str">
            <v>ＵＲ賃貸住宅</v>
          </cell>
          <cell r="E14" t="str">
            <v>斉藤</v>
          </cell>
          <cell r="F14" t="str">
            <v>本社</v>
          </cell>
          <cell r="G14" t="str">
            <v>Ａ4</v>
          </cell>
          <cell r="H14">
            <v>1</v>
          </cell>
          <cell r="I14">
            <v>65175</v>
          </cell>
          <cell r="J14">
            <v>136</v>
          </cell>
          <cell r="K14">
            <v>65175</v>
          </cell>
          <cell r="M14" t="str">
            <v/>
          </cell>
          <cell r="N14">
            <v>71</v>
          </cell>
          <cell r="O14">
            <v>34186</v>
          </cell>
          <cell r="P14">
            <v>65</v>
          </cell>
          <cell r="Q14">
            <v>30989</v>
          </cell>
          <cell r="S14" t="str">
            <v/>
          </cell>
          <cell r="U14" t="str">
            <v/>
          </cell>
          <cell r="W14" t="str">
            <v/>
          </cell>
        </row>
        <row r="15">
          <cell r="B15">
            <v>5.0999999999999996</v>
          </cell>
          <cell r="F15" t="str">
            <v>不明</v>
          </cell>
          <cell r="G15">
            <v>97762.5</v>
          </cell>
          <cell r="H15">
            <v>2.5</v>
          </cell>
          <cell r="I15">
            <v>162937.5</v>
          </cell>
          <cell r="J15">
            <v>2</v>
          </cell>
          <cell r="K15">
            <v>65175</v>
          </cell>
          <cell r="L15" t="str">
            <v/>
          </cell>
          <cell r="N15" t="str">
            <v>柏西</v>
          </cell>
          <cell r="O15">
            <v>34186</v>
          </cell>
          <cell r="P15" t="str">
            <v>柏南</v>
          </cell>
          <cell r="Q15">
            <v>30989</v>
          </cell>
          <cell r="R15" t="str">
            <v/>
          </cell>
          <cell r="T15" t="str">
            <v/>
          </cell>
          <cell r="V15" t="str">
            <v/>
          </cell>
        </row>
        <row r="16">
          <cell r="B16">
            <v>6</v>
          </cell>
          <cell r="C16" t="str">
            <v>三井リハウス新松戸</v>
          </cell>
          <cell r="E16" t="str">
            <v>箭内</v>
          </cell>
          <cell r="G16" t="str">
            <v>Ｂ5</v>
          </cell>
          <cell r="H16">
            <v>1</v>
          </cell>
          <cell r="I16">
            <v>2325</v>
          </cell>
          <cell r="J16">
            <v>4</v>
          </cell>
          <cell r="K16">
            <v>2325</v>
          </cell>
          <cell r="M16" t="str">
            <v/>
          </cell>
          <cell r="N16">
            <v>4</v>
          </cell>
          <cell r="O16">
            <v>2325</v>
          </cell>
          <cell r="Q16" t="str">
            <v/>
          </cell>
          <cell r="S16" t="str">
            <v/>
          </cell>
          <cell r="U16" t="str">
            <v/>
          </cell>
          <cell r="W16" t="str">
            <v/>
          </cell>
        </row>
        <row r="17">
          <cell r="B17">
            <v>6.1</v>
          </cell>
          <cell r="F17" t="str">
            <v>不明</v>
          </cell>
          <cell r="G17">
            <v>3022.5</v>
          </cell>
          <cell r="H17">
            <v>2.2999999999999998</v>
          </cell>
          <cell r="I17">
            <v>5347.5</v>
          </cell>
          <cell r="J17">
            <v>1</v>
          </cell>
          <cell r="K17">
            <v>2325</v>
          </cell>
          <cell r="L17" t="str">
            <v/>
          </cell>
          <cell r="N17" t="str">
            <v>柏西</v>
          </cell>
          <cell r="O17">
            <v>2325</v>
          </cell>
          <cell r="P17" t="str">
            <v/>
          </cell>
          <cell r="R17" t="str">
            <v/>
          </cell>
          <cell r="T17" t="str">
            <v/>
          </cell>
          <cell r="V17" t="str">
            <v/>
          </cell>
        </row>
        <row r="18">
          <cell r="B18">
            <v>7</v>
          </cell>
          <cell r="H18" t="str">
            <v/>
          </cell>
          <cell r="I18" t="str">
            <v/>
          </cell>
          <cell r="J18" t="str">
            <v/>
          </cell>
          <cell r="K18" t="str">
            <v/>
          </cell>
          <cell r="M18" t="str">
            <v/>
          </cell>
          <cell r="O18" t="str">
            <v/>
          </cell>
          <cell r="Q18" t="str">
            <v/>
          </cell>
          <cell r="S18" t="str">
            <v/>
          </cell>
          <cell r="U18" t="str">
            <v/>
          </cell>
          <cell r="W18" t="str">
            <v/>
          </cell>
        </row>
        <row r="19">
          <cell r="B19">
            <v>7.1</v>
          </cell>
          <cell r="G19" t="str">
            <v/>
          </cell>
          <cell r="H19" t="str">
            <v/>
          </cell>
          <cell r="I19" t="str">
            <v/>
          </cell>
          <cell r="J19" t="str">
            <v/>
          </cell>
          <cell r="K19" t="str">
            <v/>
          </cell>
          <cell r="L19" t="str">
            <v/>
          </cell>
          <cell r="N19" t="str">
            <v/>
          </cell>
          <cell r="P19" t="str">
            <v/>
          </cell>
          <cell r="R19" t="str">
            <v/>
          </cell>
          <cell r="T19" t="str">
            <v/>
          </cell>
          <cell r="V19" t="str">
            <v/>
          </cell>
        </row>
        <row r="20">
          <cell r="B20">
            <v>8</v>
          </cell>
          <cell r="H20" t="str">
            <v/>
          </cell>
          <cell r="I20" t="str">
            <v/>
          </cell>
          <cell r="J20" t="str">
            <v/>
          </cell>
          <cell r="K20" t="str">
            <v/>
          </cell>
          <cell r="M20" t="str">
            <v/>
          </cell>
          <cell r="O20" t="str">
            <v/>
          </cell>
          <cell r="Q20" t="str">
            <v/>
          </cell>
          <cell r="S20" t="str">
            <v/>
          </cell>
          <cell r="U20" t="str">
            <v/>
          </cell>
          <cell r="W20" t="str">
            <v/>
          </cell>
        </row>
        <row r="21">
          <cell r="B21">
            <v>8.1</v>
          </cell>
          <cell r="G21" t="str">
            <v/>
          </cell>
          <cell r="H21" t="str">
            <v/>
          </cell>
          <cell r="I21" t="str">
            <v/>
          </cell>
          <cell r="J21" t="str">
            <v/>
          </cell>
          <cell r="K21" t="str">
            <v/>
          </cell>
          <cell r="L21" t="str">
            <v/>
          </cell>
          <cell r="N21" t="str">
            <v/>
          </cell>
          <cell r="P21" t="str">
            <v/>
          </cell>
          <cell r="R21" t="str">
            <v/>
          </cell>
          <cell r="T21" t="str">
            <v/>
          </cell>
          <cell r="V21" t="str">
            <v/>
          </cell>
        </row>
        <row r="22">
          <cell r="B22">
            <v>9</v>
          </cell>
          <cell r="H22" t="str">
            <v/>
          </cell>
          <cell r="I22" t="str">
            <v/>
          </cell>
          <cell r="J22" t="str">
            <v/>
          </cell>
          <cell r="K22" t="str">
            <v/>
          </cell>
          <cell r="M22" t="str">
            <v/>
          </cell>
          <cell r="O22" t="str">
            <v/>
          </cell>
          <cell r="Q22" t="str">
            <v/>
          </cell>
          <cell r="S22" t="str">
            <v/>
          </cell>
          <cell r="U22" t="str">
            <v/>
          </cell>
          <cell r="W22" t="str">
            <v/>
          </cell>
        </row>
        <row r="23">
          <cell r="B23">
            <v>9.1</v>
          </cell>
          <cell r="G23" t="str">
            <v/>
          </cell>
          <cell r="H23" t="str">
            <v/>
          </cell>
          <cell r="I23" t="str">
            <v/>
          </cell>
          <cell r="J23" t="str">
            <v/>
          </cell>
          <cell r="K23" t="str">
            <v/>
          </cell>
          <cell r="L23" t="str">
            <v/>
          </cell>
          <cell r="N23" t="str">
            <v/>
          </cell>
          <cell r="P23" t="str">
            <v/>
          </cell>
          <cell r="R23" t="str">
            <v/>
          </cell>
          <cell r="T23" t="str">
            <v/>
          </cell>
          <cell r="V23" t="str">
            <v/>
          </cell>
        </row>
        <row r="24">
          <cell r="B24">
            <v>10</v>
          </cell>
          <cell r="H24" t="str">
            <v/>
          </cell>
          <cell r="I24" t="str">
            <v/>
          </cell>
          <cell r="J24" t="str">
            <v/>
          </cell>
          <cell r="K24" t="str">
            <v/>
          </cell>
          <cell r="M24" t="str">
            <v/>
          </cell>
          <cell r="O24" t="str">
            <v/>
          </cell>
          <cell r="Q24" t="str">
            <v/>
          </cell>
          <cell r="S24" t="str">
            <v/>
          </cell>
          <cell r="U24" t="str">
            <v/>
          </cell>
          <cell r="W24" t="str">
            <v/>
          </cell>
        </row>
        <row r="25">
          <cell r="B25">
            <v>10.1</v>
          </cell>
          <cell r="G25" t="str">
            <v/>
          </cell>
          <cell r="H25" t="str">
            <v/>
          </cell>
          <cell r="I25" t="str">
            <v/>
          </cell>
          <cell r="J25" t="str">
            <v/>
          </cell>
          <cell r="K25" t="str">
            <v/>
          </cell>
          <cell r="L25" t="str">
            <v/>
          </cell>
          <cell r="N25" t="str">
            <v/>
          </cell>
          <cell r="P25" t="str">
            <v/>
          </cell>
          <cell r="R25" t="str">
            <v/>
          </cell>
          <cell r="T25" t="str">
            <v/>
          </cell>
          <cell r="V25" t="str">
            <v/>
          </cell>
        </row>
        <row r="26">
          <cell r="B26">
            <v>11</v>
          </cell>
          <cell r="H26" t="str">
            <v/>
          </cell>
          <cell r="I26" t="str">
            <v/>
          </cell>
          <cell r="J26" t="str">
            <v/>
          </cell>
          <cell r="K26" t="str">
            <v/>
          </cell>
          <cell r="M26" t="str">
            <v/>
          </cell>
          <cell r="O26" t="str">
            <v/>
          </cell>
          <cell r="Q26" t="str">
            <v/>
          </cell>
          <cell r="S26" t="str">
            <v/>
          </cell>
          <cell r="U26" t="str">
            <v/>
          </cell>
          <cell r="W26" t="str">
            <v/>
          </cell>
        </row>
        <row r="27">
          <cell r="B27">
            <v>11.1</v>
          </cell>
          <cell r="G27" t="str">
            <v/>
          </cell>
          <cell r="H27" t="str">
            <v/>
          </cell>
          <cell r="I27" t="str">
            <v/>
          </cell>
          <cell r="J27" t="str">
            <v/>
          </cell>
          <cell r="K27" t="str">
            <v/>
          </cell>
          <cell r="L27" t="str">
            <v/>
          </cell>
          <cell r="N27" t="str">
            <v/>
          </cell>
          <cell r="P27" t="str">
            <v/>
          </cell>
          <cell r="R27" t="str">
            <v/>
          </cell>
          <cell r="T27" t="str">
            <v/>
          </cell>
          <cell r="V27" t="str">
            <v/>
          </cell>
        </row>
        <row r="28">
          <cell r="B28">
            <v>12</v>
          </cell>
          <cell r="H28" t="str">
            <v/>
          </cell>
          <cell r="I28" t="str">
            <v/>
          </cell>
          <cell r="J28" t="str">
            <v/>
          </cell>
          <cell r="K28" t="str">
            <v/>
          </cell>
          <cell r="M28" t="str">
            <v/>
          </cell>
          <cell r="O28" t="str">
            <v/>
          </cell>
          <cell r="Q28" t="str">
            <v/>
          </cell>
          <cell r="S28" t="str">
            <v/>
          </cell>
          <cell r="U28" t="str">
            <v/>
          </cell>
          <cell r="W28" t="str">
            <v/>
          </cell>
        </row>
        <row r="29">
          <cell r="B29">
            <v>12.1</v>
          </cell>
          <cell r="G29" t="str">
            <v/>
          </cell>
          <cell r="H29" t="str">
            <v/>
          </cell>
          <cell r="I29" t="str">
            <v/>
          </cell>
          <cell r="J29" t="str">
            <v/>
          </cell>
          <cell r="K29" t="str">
            <v/>
          </cell>
          <cell r="L29" t="str">
            <v/>
          </cell>
          <cell r="N29" t="str">
            <v/>
          </cell>
          <cell r="P29" t="str">
            <v/>
          </cell>
          <cell r="R29" t="str">
            <v/>
          </cell>
          <cell r="T29" t="str">
            <v/>
          </cell>
          <cell r="V29" t="str">
            <v/>
          </cell>
        </row>
        <row r="30">
          <cell r="B30">
            <v>13</v>
          </cell>
          <cell r="H30" t="str">
            <v/>
          </cell>
          <cell r="I30" t="str">
            <v/>
          </cell>
          <cell r="J30" t="str">
            <v/>
          </cell>
          <cell r="K30" t="str">
            <v/>
          </cell>
          <cell r="M30" t="str">
            <v/>
          </cell>
          <cell r="O30" t="str">
            <v/>
          </cell>
          <cell r="Q30" t="str">
            <v/>
          </cell>
          <cell r="S30" t="str">
            <v/>
          </cell>
          <cell r="U30" t="str">
            <v/>
          </cell>
          <cell r="W30" t="str">
            <v/>
          </cell>
        </row>
        <row r="31">
          <cell r="B31">
            <v>13.1</v>
          </cell>
          <cell r="G31" t="str">
            <v/>
          </cell>
          <cell r="H31" t="str">
            <v/>
          </cell>
          <cell r="I31" t="str">
            <v/>
          </cell>
          <cell r="J31" t="str">
            <v/>
          </cell>
          <cell r="K31" t="str">
            <v/>
          </cell>
          <cell r="L31" t="str">
            <v/>
          </cell>
          <cell r="N31" t="str">
            <v/>
          </cell>
          <cell r="P31" t="str">
            <v/>
          </cell>
          <cell r="R31" t="str">
            <v/>
          </cell>
          <cell r="T31" t="str">
            <v/>
          </cell>
          <cell r="V31" t="str">
            <v/>
          </cell>
        </row>
        <row r="32">
          <cell r="B32">
            <v>14</v>
          </cell>
          <cell r="H32" t="str">
            <v/>
          </cell>
          <cell r="I32" t="str">
            <v/>
          </cell>
          <cell r="J32" t="str">
            <v/>
          </cell>
          <cell r="K32" t="str">
            <v/>
          </cell>
          <cell r="M32" t="str">
            <v/>
          </cell>
          <cell r="O32" t="str">
            <v/>
          </cell>
          <cell r="Q32" t="str">
            <v/>
          </cell>
          <cell r="S32" t="str">
            <v/>
          </cell>
          <cell r="U32" t="str">
            <v/>
          </cell>
          <cell r="W32" t="str">
            <v/>
          </cell>
        </row>
        <row r="33">
          <cell r="B33">
            <v>14.1</v>
          </cell>
          <cell r="G33" t="str">
            <v/>
          </cell>
          <cell r="H33" t="str">
            <v/>
          </cell>
          <cell r="I33" t="str">
            <v/>
          </cell>
          <cell r="J33" t="str">
            <v/>
          </cell>
          <cell r="K33" t="str">
            <v/>
          </cell>
          <cell r="L33" t="str">
            <v/>
          </cell>
          <cell r="N33" t="str">
            <v/>
          </cell>
          <cell r="P33" t="str">
            <v/>
          </cell>
          <cell r="R33" t="str">
            <v/>
          </cell>
          <cell r="T33" t="str">
            <v/>
          </cell>
          <cell r="V33" t="str">
            <v/>
          </cell>
        </row>
        <row r="34">
          <cell r="B34">
            <v>15</v>
          </cell>
          <cell r="H34" t="str">
            <v/>
          </cell>
          <cell r="I34" t="str">
            <v/>
          </cell>
          <cell r="J34" t="str">
            <v/>
          </cell>
          <cell r="K34" t="str">
            <v/>
          </cell>
          <cell r="M34" t="str">
            <v/>
          </cell>
          <cell r="O34" t="str">
            <v/>
          </cell>
          <cell r="Q34" t="str">
            <v/>
          </cell>
          <cell r="S34" t="str">
            <v/>
          </cell>
          <cell r="U34" t="str">
            <v/>
          </cell>
          <cell r="W34" t="str">
            <v/>
          </cell>
        </row>
        <row r="35">
          <cell r="B35">
            <v>15.1</v>
          </cell>
          <cell r="G35" t="str">
            <v/>
          </cell>
          <cell r="H35" t="str">
            <v/>
          </cell>
          <cell r="I35" t="str">
            <v/>
          </cell>
          <cell r="J35" t="str">
            <v/>
          </cell>
          <cell r="K35" t="str">
            <v/>
          </cell>
          <cell r="L35" t="str">
            <v/>
          </cell>
          <cell r="N35" t="str">
            <v/>
          </cell>
          <cell r="P35" t="str">
            <v/>
          </cell>
          <cell r="R35" t="str">
            <v/>
          </cell>
          <cell r="T35" t="str">
            <v/>
          </cell>
          <cell r="V35" t="str">
            <v/>
          </cell>
        </row>
        <row r="36">
          <cell r="B36">
            <v>16</v>
          </cell>
          <cell r="H36" t="str">
            <v/>
          </cell>
          <cell r="I36" t="str">
            <v/>
          </cell>
          <cell r="J36" t="str">
            <v/>
          </cell>
          <cell r="K36" t="str">
            <v/>
          </cell>
          <cell r="M36" t="str">
            <v/>
          </cell>
          <cell r="O36" t="str">
            <v/>
          </cell>
          <cell r="Q36" t="str">
            <v/>
          </cell>
          <cell r="S36" t="str">
            <v/>
          </cell>
          <cell r="U36" t="str">
            <v/>
          </cell>
          <cell r="W36" t="str">
            <v/>
          </cell>
        </row>
        <row r="37">
          <cell r="B37">
            <v>16.100000000000001</v>
          </cell>
          <cell r="G37" t="str">
            <v/>
          </cell>
          <cell r="H37" t="str">
            <v/>
          </cell>
          <cell r="I37" t="str">
            <v/>
          </cell>
          <cell r="J37" t="str">
            <v/>
          </cell>
          <cell r="K37" t="str">
            <v/>
          </cell>
          <cell r="L37" t="str">
            <v/>
          </cell>
          <cell r="N37" t="str">
            <v/>
          </cell>
          <cell r="P37" t="str">
            <v/>
          </cell>
          <cell r="R37" t="str">
            <v/>
          </cell>
          <cell r="T37" t="str">
            <v/>
          </cell>
          <cell r="V37" t="str">
            <v/>
          </cell>
        </row>
        <row r="38">
          <cell r="B38">
            <v>17</v>
          </cell>
          <cell r="H38" t="str">
            <v/>
          </cell>
          <cell r="I38" t="str">
            <v/>
          </cell>
          <cell r="J38" t="str">
            <v/>
          </cell>
          <cell r="K38" t="str">
            <v/>
          </cell>
          <cell r="M38" t="str">
            <v/>
          </cell>
          <cell r="O38" t="str">
            <v/>
          </cell>
          <cell r="Q38" t="str">
            <v/>
          </cell>
          <cell r="S38" t="str">
            <v/>
          </cell>
          <cell r="U38" t="str">
            <v/>
          </cell>
          <cell r="W38" t="str">
            <v/>
          </cell>
        </row>
        <row r="39">
          <cell r="B39">
            <v>17.100000000000001</v>
          </cell>
          <cell r="G39" t="str">
            <v/>
          </cell>
          <cell r="H39" t="str">
            <v/>
          </cell>
          <cell r="I39" t="str">
            <v/>
          </cell>
          <cell r="J39" t="str">
            <v/>
          </cell>
          <cell r="K39" t="str">
            <v/>
          </cell>
          <cell r="L39" t="str">
            <v/>
          </cell>
          <cell r="N39" t="str">
            <v/>
          </cell>
          <cell r="P39" t="str">
            <v/>
          </cell>
          <cell r="R39" t="str">
            <v/>
          </cell>
          <cell r="T39" t="str">
            <v/>
          </cell>
          <cell r="V39" t="str">
            <v/>
          </cell>
        </row>
        <row r="40">
          <cell r="B40">
            <v>18</v>
          </cell>
          <cell r="H40" t="str">
            <v/>
          </cell>
          <cell r="I40" t="str">
            <v/>
          </cell>
          <cell r="J40" t="str">
            <v/>
          </cell>
          <cell r="K40" t="str">
            <v/>
          </cell>
          <cell r="M40" t="str">
            <v/>
          </cell>
          <cell r="O40" t="str">
            <v/>
          </cell>
          <cell r="Q40" t="str">
            <v/>
          </cell>
          <cell r="S40" t="str">
            <v/>
          </cell>
          <cell r="U40" t="str">
            <v/>
          </cell>
          <cell r="W40" t="str">
            <v/>
          </cell>
        </row>
        <row r="41">
          <cell r="B41">
            <v>18.100000000000001</v>
          </cell>
          <cell r="G41" t="str">
            <v/>
          </cell>
          <cell r="H41" t="str">
            <v/>
          </cell>
          <cell r="I41" t="str">
            <v/>
          </cell>
          <cell r="J41" t="str">
            <v/>
          </cell>
          <cell r="K41" t="str">
            <v/>
          </cell>
          <cell r="L41" t="str">
            <v/>
          </cell>
          <cell r="N41" t="str">
            <v/>
          </cell>
          <cell r="P41" t="str">
            <v/>
          </cell>
          <cell r="R41" t="str">
            <v/>
          </cell>
          <cell r="T41" t="str">
            <v/>
          </cell>
          <cell r="V41" t="str">
            <v/>
          </cell>
        </row>
        <row r="42">
          <cell r="B42">
            <v>19</v>
          </cell>
          <cell r="H42" t="str">
            <v/>
          </cell>
          <cell r="I42" t="str">
            <v/>
          </cell>
          <cell r="J42" t="str">
            <v/>
          </cell>
          <cell r="K42" t="str">
            <v/>
          </cell>
          <cell r="M42" t="str">
            <v/>
          </cell>
          <cell r="O42" t="str">
            <v/>
          </cell>
          <cell r="Q42" t="str">
            <v/>
          </cell>
          <cell r="S42" t="str">
            <v/>
          </cell>
          <cell r="U42" t="str">
            <v/>
          </cell>
          <cell r="W42" t="str">
            <v/>
          </cell>
        </row>
        <row r="43">
          <cell r="B43">
            <v>19.100000000000001</v>
          </cell>
          <cell r="G43" t="str">
            <v/>
          </cell>
          <cell r="H43" t="str">
            <v/>
          </cell>
          <cell r="I43" t="str">
            <v/>
          </cell>
          <cell r="J43" t="str">
            <v/>
          </cell>
          <cell r="K43" t="str">
            <v/>
          </cell>
          <cell r="L43" t="str">
            <v/>
          </cell>
          <cell r="N43" t="str">
            <v/>
          </cell>
          <cell r="P43" t="str">
            <v/>
          </cell>
          <cell r="R43" t="str">
            <v/>
          </cell>
          <cell r="T43" t="str">
            <v/>
          </cell>
          <cell r="V43" t="str">
            <v/>
          </cell>
        </row>
        <row r="44">
          <cell r="B44">
            <v>20</v>
          </cell>
          <cell r="H44" t="str">
            <v/>
          </cell>
          <cell r="I44" t="str">
            <v/>
          </cell>
          <cell r="J44" t="str">
            <v/>
          </cell>
          <cell r="K44" t="str">
            <v/>
          </cell>
          <cell r="M44" t="str">
            <v/>
          </cell>
          <cell r="O44" t="str">
            <v/>
          </cell>
          <cell r="Q44" t="str">
            <v/>
          </cell>
          <cell r="S44" t="str">
            <v/>
          </cell>
          <cell r="U44" t="str">
            <v/>
          </cell>
          <cell r="W44" t="str">
            <v/>
          </cell>
        </row>
        <row r="45">
          <cell r="B45">
            <v>20.100000000000001</v>
          </cell>
          <cell r="G45" t="str">
            <v/>
          </cell>
          <cell r="H45" t="str">
            <v/>
          </cell>
          <cell r="I45" t="str">
            <v/>
          </cell>
          <cell r="J45" t="str">
            <v/>
          </cell>
          <cell r="K45" t="str">
            <v/>
          </cell>
          <cell r="L45" t="str">
            <v/>
          </cell>
          <cell r="N45" t="str">
            <v/>
          </cell>
          <cell r="P45" t="str">
            <v/>
          </cell>
          <cell r="R45" t="str">
            <v/>
          </cell>
          <cell r="T45" t="str">
            <v/>
          </cell>
          <cell r="V45" t="str">
            <v/>
          </cell>
        </row>
        <row r="46">
          <cell r="B46">
            <v>20.5</v>
          </cell>
          <cell r="D46" t="str">
            <v>　　２　P　（21～40）　小　計</v>
          </cell>
          <cell r="H46" t="str">
            <v>折込実数⇒</v>
          </cell>
          <cell r="I46">
            <v>0</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row>
        <row r="47">
          <cell r="D47" t="str">
            <v/>
          </cell>
          <cell r="G47">
            <v>0</v>
          </cell>
          <cell r="H47" t="str">
            <v>契約部数⇒</v>
          </cell>
          <cell r="I47">
            <v>0</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row>
        <row r="48">
          <cell r="B48">
            <v>21</v>
          </cell>
          <cell r="H48" t="str">
            <v/>
          </cell>
          <cell r="I48" t="str">
            <v/>
          </cell>
          <cell r="J48" t="str">
            <v/>
          </cell>
          <cell r="K48" t="str">
            <v/>
          </cell>
          <cell r="M48" t="str">
            <v/>
          </cell>
          <cell r="O48" t="str">
            <v/>
          </cell>
          <cell r="Q48" t="str">
            <v/>
          </cell>
          <cell r="S48" t="str">
            <v/>
          </cell>
          <cell r="U48" t="str">
            <v/>
          </cell>
          <cell r="W48" t="str">
            <v/>
          </cell>
        </row>
        <row r="49">
          <cell r="B49">
            <v>21.1</v>
          </cell>
          <cell r="G49" t="str">
            <v/>
          </cell>
          <cell r="H49" t="str">
            <v/>
          </cell>
          <cell r="I49" t="str">
            <v/>
          </cell>
          <cell r="J49" t="str">
            <v/>
          </cell>
          <cell r="K49" t="str">
            <v/>
          </cell>
          <cell r="L49" t="str">
            <v/>
          </cell>
          <cell r="N49" t="str">
            <v/>
          </cell>
          <cell r="P49" t="str">
            <v/>
          </cell>
          <cell r="R49" t="str">
            <v/>
          </cell>
          <cell r="T49" t="str">
            <v/>
          </cell>
          <cell r="V49" t="str">
            <v/>
          </cell>
        </row>
        <row r="50">
          <cell r="B50">
            <v>22</v>
          </cell>
          <cell r="H50" t="str">
            <v/>
          </cell>
          <cell r="I50" t="str">
            <v/>
          </cell>
          <cell r="J50" t="str">
            <v/>
          </cell>
          <cell r="K50" t="str">
            <v/>
          </cell>
          <cell r="M50" t="str">
            <v/>
          </cell>
          <cell r="O50" t="str">
            <v/>
          </cell>
          <cell r="Q50" t="str">
            <v/>
          </cell>
          <cell r="S50" t="str">
            <v/>
          </cell>
          <cell r="U50" t="str">
            <v/>
          </cell>
          <cell r="W50" t="str">
            <v/>
          </cell>
        </row>
        <row r="51">
          <cell r="B51">
            <v>22.1</v>
          </cell>
          <cell r="G51" t="str">
            <v/>
          </cell>
          <cell r="H51" t="str">
            <v/>
          </cell>
          <cell r="I51" t="str">
            <v/>
          </cell>
          <cell r="J51" t="str">
            <v/>
          </cell>
          <cell r="K51" t="str">
            <v/>
          </cell>
          <cell r="L51" t="str">
            <v/>
          </cell>
          <cell r="N51" t="str">
            <v/>
          </cell>
          <cell r="P51" t="str">
            <v/>
          </cell>
          <cell r="R51" t="str">
            <v/>
          </cell>
          <cell r="T51" t="str">
            <v/>
          </cell>
          <cell r="V51" t="str">
            <v/>
          </cell>
        </row>
        <row r="52">
          <cell r="B52">
            <v>23</v>
          </cell>
          <cell r="H52" t="str">
            <v/>
          </cell>
          <cell r="I52" t="str">
            <v/>
          </cell>
          <cell r="J52" t="str">
            <v/>
          </cell>
          <cell r="K52" t="str">
            <v/>
          </cell>
          <cell r="M52" t="str">
            <v/>
          </cell>
          <cell r="O52" t="str">
            <v/>
          </cell>
          <cell r="Q52" t="str">
            <v/>
          </cell>
          <cell r="S52" t="str">
            <v/>
          </cell>
          <cell r="U52" t="str">
            <v/>
          </cell>
          <cell r="W52" t="str">
            <v/>
          </cell>
        </row>
        <row r="53">
          <cell r="B53">
            <v>23.1</v>
          </cell>
          <cell r="G53" t="str">
            <v/>
          </cell>
          <cell r="H53" t="str">
            <v/>
          </cell>
          <cell r="I53" t="str">
            <v/>
          </cell>
          <cell r="J53" t="str">
            <v/>
          </cell>
          <cell r="K53" t="str">
            <v/>
          </cell>
          <cell r="L53" t="str">
            <v/>
          </cell>
          <cell r="N53" t="str">
            <v/>
          </cell>
          <cell r="P53" t="str">
            <v/>
          </cell>
          <cell r="R53" t="str">
            <v/>
          </cell>
          <cell r="T53" t="str">
            <v/>
          </cell>
          <cell r="V53" t="str">
            <v/>
          </cell>
        </row>
        <row r="54">
          <cell r="B54">
            <v>24</v>
          </cell>
          <cell r="H54" t="str">
            <v/>
          </cell>
          <cell r="I54" t="str">
            <v/>
          </cell>
          <cell r="J54" t="str">
            <v/>
          </cell>
          <cell r="K54" t="str">
            <v/>
          </cell>
          <cell r="M54" t="str">
            <v/>
          </cell>
          <cell r="O54" t="str">
            <v/>
          </cell>
          <cell r="Q54" t="str">
            <v/>
          </cell>
          <cell r="S54" t="str">
            <v/>
          </cell>
          <cell r="U54" t="str">
            <v/>
          </cell>
          <cell r="W54" t="str">
            <v/>
          </cell>
        </row>
        <row r="55">
          <cell r="B55">
            <v>24.1</v>
          </cell>
          <cell r="G55" t="str">
            <v/>
          </cell>
          <cell r="H55" t="str">
            <v/>
          </cell>
          <cell r="I55" t="str">
            <v/>
          </cell>
          <cell r="J55" t="str">
            <v/>
          </cell>
          <cell r="K55" t="str">
            <v/>
          </cell>
          <cell r="L55" t="str">
            <v/>
          </cell>
          <cell r="N55" t="str">
            <v/>
          </cell>
          <cell r="P55" t="str">
            <v/>
          </cell>
          <cell r="R55" t="str">
            <v/>
          </cell>
          <cell r="T55" t="str">
            <v/>
          </cell>
          <cell r="V55" t="str">
            <v/>
          </cell>
        </row>
        <row r="56">
          <cell r="B56">
            <v>25</v>
          </cell>
          <cell r="H56" t="str">
            <v/>
          </cell>
          <cell r="I56" t="str">
            <v/>
          </cell>
          <cell r="J56" t="str">
            <v/>
          </cell>
          <cell r="K56" t="str">
            <v/>
          </cell>
          <cell r="M56" t="str">
            <v/>
          </cell>
          <cell r="O56" t="str">
            <v/>
          </cell>
          <cell r="Q56" t="str">
            <v/>
          </cell>
          <cell r="S56" t="str">
            <v/>
          </cell>
          <cell r="U56" t="str">
            <v/>
          </cell>
          <cell r="W56" t="str">
            <v/>
          </cell>
        </row>
        <row r="57">
          <cell r="B57">
            <v>25.1</v>
          </cell>
          <cell r="G57" t="str">
            <v/>
          </cell>
          <cell r="H57" t="str">
            <v/>
          </cell>
          <cell r="I57" t="str">
            <v/>
          </cell>
          <cell r="J57" t="str">
            <v/>
          </cell>
          <cell r="K57" t="str">
            <v/>
          </cell>
          <cell r="L57" t="str">
            <v/>
          </cell>
          <cell r="N57" t="str">
            <v/>
          </cell>
          <cell r="P57" t="str">
            <v/>
          </cell>
          <cell r="R57" t="str">
            <v/>
          </cell>
          <cell r="T57" t="str">
            <v/>
          </cell>
          <cell r="V57" t="str">
            <v/>
          </cell>
        </row>
        <row r="58">
          <cell r="B58">
            <v>26</v>
          </cell>
          <cell r="H58" t="str">
            <v/>
          </cell>
          <cell r="I58" t="str">
            <v/>
          </cell>
          <cell r="J58" t="str">
            <v/>
          </cell>
          <cell r="K58" t="str">
            <v/>
          </cell>
          <cell r="M58" t="str">
            <v/>
          </cell>
          <cell r="O58" t="str">
            <v/>
          </cell>
          <cell r="Q58" t="str">
            <v/>
          </cell>
          <cell r="S58" t="str">
            <v/>
          </cell>
          <cell r="U58" t="str">
            <v/>
          </cell>
          <cell r="W58" t="str">
            <v/>
          </cell>
        </row>
        <row r="59">
          <cell r="B59">
            <v>26.1</v>
          </cell>
          <cell r="G59" t="str">
            <v/>
          </cell>
          <cell r="H59" t="str">
            <v/>
          </cell>
          <cell r="I59" t="str">
            <v/>
          </cell>
          <cell r="J59" t="str">
            <v/>
          </cell>
          <cell r="K59" t="str">
            <v/>
          </cell>
          <cell r="L59" t="str">
            <v/>
          </cell>
          <cell r="N59" t="str">
            <v/>
          </cell>
          <cell r="P59" t="str">
            <v/>
          </cell>
          <cell r="R59" t="str">
            <v/>
          </cell>
          <cell r="T59" t="str">
            <v/>
          </cell>
          <cell r="V59" t="str">
            <v/>
          </cell>
        </row>
        <row r="60">
          <cell r="B60">
            <v>27</v>
          </cell>
          <cell r="H60" t="str">
            <v/>
          </cell>
          <cell r="I60" t="str">
            <v/>
          </cell>
          <cell r="J60" t="str">
            <v/>
          </cell>
          <cell r="K60" t="str">
            <v/>
          </cell>
          <cell r="M60" t="str">
            <v/>
          </cell>
          <cell r="O60" t="str">
            <v/>
          </cell>
          <cell r="Q60" t="str">
            <v/>
          </cell>
          <cell r="S60" t="str">
            <v/>
          </cell>
          <cell r="U60" t="str">
            <v/>
          </cell>
          <cell r="W60" t="str">
            <v/>
          </cell>
        </row>
        <row r="61">
          <cell r="B61">
            <v>27.1</v>
          </cell>
          <cell r="G61" t="str">
            <v/>
          </cell>
          <cell r="H61" t="str">
            <v/>
          </cell>
          <cell r="I61" t="str">
            <v/>
          </cell>
          <cell r="J61" t="str">
            <v/>
          </cell>
          <cell r="K61" t="str">
            <v/>
          </cell>
          <cell r="L61" t="str">
            <v/>
          </cell>
          <cell r="N61" t="str">
            <v/>
          </cell>
          <cell r="P61" t="str">
            <v/>
          </cell>
          <cell r="R61" t="str">
            <v/>
          </cell>
          <cell r="T61" t="str">
            <v/>
          </cell>
          <cell r="V61" t="str">
            <v/>
          </cell>
        </row>
        <row r="62">
          <cell r="B62">
            <v>28</v>
          </cell>
          <cell r="H62" t="str">
            <v/>
          </cell>
          <cell r="I62" t="str">
            <v/>
          </cell>
          <cell r="J62" t="str">
            <v/>
          </cell>
          <cell r="K62" t="str">
            <v/>
          </cell>
          <cell r="M62" t="str">
            <v/>
          </cell>
          <cell r="O62" t="str">
            <v/>
          </cell>
          <cell r="Q62" t="str">
            <v/>
          </cell>
          <cell r="S62" t="str">
            <v/>
          </cell>
          <cell r="U62" t="str">
            <v/>
          </cell>
          <cell r="W62" t="str">
            <v/>
          </cell>
        </row>
        <row r="63">
          <cell r="B63">
            <v>28.1</v>
          </cell>
          <cell r="G63" t="str">
            <v/>
          </cell>
          <cell r="H63" t="str">
            <v/>
          </cell>
          <cell r="I63" t="str">
            <v/>
          </cell>
          <cell r="J63" t="str">
            <v/>
          </cell>
          <cell r="K63" t="str">
            <v/>
          </cell>
          <cell r="L63" t="str">
            <v/>
          </cell>
          <cell r="N63" t="str">
            <v/>
          </cell>
          <cell r="P63" t="str">
            <v/>
          </cell>
          <cell r="R63" t="str">
            <v/>
          </cell>
          <cell r="T63" t="str">
            <v/>
          </cell>
          <cell r="V63" t="str">
            <v/>
          </cell>
        </row>
        <row r="64">
          <cell r="B64">
            <v>29</v>
          </cell>
          <cell r="H64" t="str">
            <v/>
          </cell>
          <cell r="I64" t="str">
            <v/>
          </cell>
          <cell r="J64" t="str">
            <v/>
          </cell>
          <cell r="K64" t="str">
            <v/>
          </cell>
          <cell r="M64" t="str">
            <v/>
          </cell>
          <cell r="O64" t="str">
            <v/>
          </cell>
          <cell r="Q64" t="str">
            <v/>
          </cell>
          <cell r="S64" t="str">
            <v/>
          </cell>
          <cell r="U64" t="str">
            <v/>
          </cell>
          <cell r="W64" t="str">
            <v/>
          </cell>
        </row>
        <row r="65">
          <cell r="B65">
            <v>29.1</v>
          </cell>
          <cell r="G65" t="str">
            <v/>
          </cell>
          <cell r="H65" t="str">
            <v/>
          </cell>
          <cell r="I65" t="str">
            <v/>
          </cell>
          <cell r="J65" t="str">
            <v/>
          </cell>
          <cell r="K65" t="str">
            <v/>
          </cell>
          <cell r="L65" t="str">
            <v/>
          </cell>
          <cell r="N65" t="str">
            <v/>
          </cell>
          <cell r="P65" t="str">
            <v/>
          </cell>
          <cell r="R65" t="str">
            <v/>
          </cell>
          <cell r="T65" t="str">
            <v/>
          </cell>
          <cell r="V65" t="str">
            <v/>
          </cell>
        </row>
        <row r="66">
          <cell r="B66">
            <v>30</v>
          </cell>
          <cell r="H66" t="str">
            <v/>
          </cell>
          <cell r="I66" t="str">
            <v/>
          </cell>
          <cell r="J66" t="str">
            <v/>
          </cell>
          <cell r="K66" t="str">
            <v/>
          </cell>
          <cell r="M66" t="str">
            <v/>
          </cell>
          <cell r="O66" t="str">
            <v/>
          </cell>
          <cell r="Q66" t="str">
            <v/>
          </cell>
          <cell r="S66" t="str">
            <v/>
          </cell>
          <cell r="U66" t="str">
            <v/>
          </cell>
          <cell r="W66" t="str">
            <v/>
          </cell>
        </row>
        <row r="67">
          <cell r="B67">
            <v>30.1</v>
          </cell>
          <cell r="G67" t="str">
            <v/>
          </cell>
          <cell r="H67" t="str">
            <v/>
          </cell>
          <cell r="I67" t="str">
            <v/>
          </cell>
          <cell r="J67" t="str">
            <v/>
          </cell>
          <cell r="K67" t="str">
            <v/>
          </cell>
          <cell r="L67" t="str">
            <v/>
          </cell>
          <cell r="N67" t="str">
            <v/>
          </cell>
          <cell r="P67" t="str">
            <v/>
          </cell>
          <cell r="R67" t="str">
            <v/>
          </cell>
          <cell r="T67" t="str">
            <v/>
          </cell>
          <cell r="V67" t="str">
            <v/>
          </cell>
        </row>
        <row r="68">
          <cell r="B68">
            <v>31</v>
          </cell>
          <cell r="H68" t="str">
            <v/>
          </cell>
          <cell r="I68" t="str">
            <v/>
          </cell>
          <cell r="J68" t="str">
            <v/>
          </cell>
          <cell r="K68" t="str">
            <v/>
          </cell>
          <cell r="M68" t="str">
            <v/>
          </cell>
          <cell r="O68" t="str">
            <v/>
          </cell>
          <cell r="Q68" t="str">
            <v/>
          </cell>
          <cell r="S68" t="str">
            <v/>
          </cell>
          <cell r="U68" t="str">
            <v/>
          </cell>
          <cell r="W68" t="str">
            <v/>
          </cell>
        </row>
        <row r="69">
          <cell r="B69">
            <v>31.1</v>
          </cell>
          <cell r="G69" t="str">
            <v/>
          </cell>
          <cell r="H69" t="str">
            <v/>
          </cell>
          <cell r="I69" t="str">
            <v/>
          </cell>
          <cell r="J69" t="str">
            <v/>
          </cell>
          <cell r="K69" t="str">
            <v/>
          </cell>
          <cell r="L69" t="str">
            <v/>
          </cell>
          <cell r="N69" t="str">
            <v/>
          </cell>
          <cell r="P69" t="str">
            <v/>
          </cell>
          <cell r="R69" t="str">
            <v/>
          </cell>
          <cell r="T69" t="str">
            <v/>
          </cell>
          <cell r="V69" t="str">
            <v/>
          </cell>
        </row>
        <row r="70">
          <cell r="B70">
            <v>32</v>
          </cell>
          <cell r="H70" t="str">
            <v/>
          </cell>
          <cell r="I70" t="str">
            <v/>
          </cell>
          <cell r="J70" t="str">
            <v/>
          </cell>
          <cell r="K70" t="str">
            <v/>
          </cell>
          <cell r="M70" t="str">
            <v/>
          </cell>
          <cell r="O70" t="str">
            <v/>
          </cell>
          <cell r="Q70" t="str">
            <v/>
          </cell>
          <cell r="S70" t="str">
            <v/>
          </cell>
          <cell r="U70" t="str">
            <v/>
          </cell>
          <cell r="W70" t="str">
            <v/>
          </cell>
        </row>
        <row r="71">
          <cell r="B71">
            <v>32.1</v>
          </cell>
          <cell r="G71" t="str">
            <v/>
          </cell>
          <cell r="H71" t="str">
            <v/>
          </cell>
          <cell r="I71" t="str">
            <v/>
          </cell>
          <cell r="J71" t="str">
            <v/>
          </cell>
          <cell r="K71" t="str">
            <v/>
          </cell>
          <cell r="L71" t="str">
            <v/>
          </cell>
          <cell r="N71" t="str">
            <v/>
          </cell>
          <cell r="P71" t="str">
            <v/>
          </cell>
          <cell r="R71" t="str">
            <v/>
          </cell>
          <cell r="T71" t="str">
            <v/>
          </cell>
          <cell r="V71" t="str">
            <v/>
          </cell>
        </row>
        <row r="72">
          <cell r="B72">
            <v>33</v>
          </cell>
          <cell r="H72" t="str">
            <v/>
          </cell>
          <cell r="I72" t="str">
            <v/>
          </cell>
          <cell r="J72" t="str">
            <v/>
          </cell>
          <cell r="K72" t="str">
            <v/>
          </cell>
          <cell r="M72" t="str">
            <v/>
          </cell>
          <cell r="O72" t="str">
            <v/>
          </cell>
          <cell r="Q72" t="str">
            <v/>
          </cell>
          <cell r="S72" t="str">
            <v/>
          </cell>
          <cell r="U72" t="str">
            <v/>
          </cell>
          <cell r="W72" t="str">
            <v/>
          </cell>
        </row>
        <row r="73">
          <cell r="B73">
            <v>33.1</v>
          </cell>
          <cell r="G73" t="str">
            <v/>
          </cell>
          <cell r="H73" t="str">
            <v/>
          </cell>
          <cell r="I73" t="str">
            <v/>
          </cell>
          <cell r="J73" t="str">
            <v/>
          </cell>
          <cell r="K73" t="str">
            <v/>
          </cell>
          <cell r="L73" t="str">
            <v/>
          </cell>
          <cell r="N73" t="str">
            <v/>
          </cell>
          <cell r="P73" t="str">
            <v/>
          </cell>
          <cell r="R73" t="str">
            <v/>
          </cell>
          <cell r="T73" t="str">
            <v/>
          </cell>
          <cell r="V73" t="str">
            <v/>
          </cell>
        </row>
        <row r="74">
          <cell r="B74">
            <v>34</v>
          </cell>
          <cell r="H74" t="str">
            <v/>
          </cell>
          <cell r="I74" t="str">
            <v/>
          </cell>
          <cell r="J74" t="str">
            <v/>
          </cell>
          <cell r="K74" t="str">
            <v/>
          </cell>
          <cell r="M74" t="str">
            <v/>
          </cell>
          <cell r="O74" t="str">
            <v/>
          </cell>
          <cell r="Q74" t="str">
            <v/>
          </cell>
          <cell r="S74" t="str">
            <v/>
          </cell>
          <cell r="U74" t="str">
            <v/>
          </cell>
          <cell r="W74" t="str">
            <v/>
          </cell>
        </row>
        <row r="75">
          <cell r="B75">
            <v>34.1</v>
          </cell>
          <cell r="G75" t="str">
            <v/>
          </cell>
          <cell r="H75" t="str">
            <v/>
          </cell>
          <cell r="I75" t="str">
            <v/>
          </cell>
          <cell r="J75" t="str">
            <v/>
          </cell>
          <cell r="K75" t="str">
            <v/>
          </cell>
          <cell r="L75" t="str">
            <v/>
          </cell>
          <cell r="N75" t="str">
            <v/>
          </cell>
          <cell r="P75" t="str">
            <v/>
          </cell>
          <cell r="R75" t="str">
            <v/>
          </cell>
          <cell r="T75" t="str">
            <v/>
          </cell>
          <cell r="V75" t="str">
            <v/>
          </cell>
        </row>
        <row r="76">
          <cell r="B76">
            <v>35</v>
          </cell>
          <cell r="H76" t="str">
            <v/>
          </cell>
          <cell r="I76" t="str">
            <v/>
          </cell>
          <cell r="J76" t="str">
            <v/>
          </cell>
          <cell r="K76" t="str">
            <v/>
          </cell>
          <cell r="M76" t="str">
            <v/>
          </cell>
          <cell r="O76" t="str">
            <v/>
          </cell>
          <cell r="Q76" t="str">
            <v/>
          </cell>
          <cell r="S76" t="str">
            <v/>
          </cell>
          <cell r="U76" t="str">
            <v/>
          </cell>
          <cell r="W76" t="str">
            <v/>
          </cell>
        </row>
        <row r="77">
          <cell r="B77">
            <v>35.1</v>
          </cell>
          <cell r="G77" t="str">
            <v/>
          </cell>
          <cell r="H77" t="str">
            <v/>
          </cell>
          <cell r="I77" t="str">
            <v/>
          </cell>
          <cell r="J77" t="str">
            <v/>
          </cell>
          <cell r="K77" t="str">
            <v/>
          </cell>
          <cell r="L77" t="str">
            <v/>
          </cell>
          <cell r="N77" t="str">
            <v/>
          </cell>
          <cell r="P77" t="str">
            <v/>
          </cell>
          <cell r="R77" t="str">
            <v/>
          </cell>
          <cell r="T77" t="str">
            <v/>
          </cell>
          <cell r="V77" t="str">
            <v/>
          </cell>
        </row>
        <row r="78">
          <cell r="B78">
            <v>36</v>
          </cell>
          <cell r="H78" t="str">
            <v/>
          </cell>
          <cell r="I78" t="str">
            <v/>
          </cell>
          <cell r="J78" t="str">
            <v/>
          </cell>
          <cell r="K78" t="str">
            <v/>
          </cell>
          <cell r="M78" t="str">
            <v/>
          </cell>
          <cell r="O78" t="str">
            <v/>
          </cell>
          <cell r="Q78" t="str">
            <v/>
          </cell>
          <cell r="S78" t="str">
            <v/>
          </cell>
          <cell r="U78" t="str">
            <v/>
          </cell>
          <cell r="W78" t="str">
            <v/>
          </cell>
        </row>
        <row r="79">
          <cell r="B79">
            <v>36.1</v>
          </cell>
          <cell r="G79" t="str">
            <v/>
          </cell>
          <cell r="H79" t="str">
            <v/>
          </cell>
          <cell r="I79" t="str">
            <v/>
          </cell>
          <cell r="J79" t="str">
            <v/>
          </cell>
          <cell r="K79" t="str">
            <v/>
          </cell>
          <cell r="L79" t="str">
            <v/>
          </cell>
          <cell r="N79" t="str">
            <v/>
          </cell>
          <cell r="P79" t="str">
            <v/>
          </cell>
          <cell r="R79" t="str">
            <v/>
          </cell>
          <cell r="T79" t="str">
            <v/>
          </cell>
          <cell r="V79" t="str">
            <v/>
          </cell>
        </row>
        <row r="80">
          <cell r="B80">
            <v>37</v>
          </cell>
          <cell r="H80" t="str">
            <v/>
          </cell>
          <cell r="I80" t="str">
            <v/>
          </cell>
          <cell r="J80" t="str">
            <v/>
          </cell>
          <cell r="K80" t="str">
            <v/>
          </cell>
          <cell r="M80" t="str">
            <v/>
          </cell>
          <cell r="O80" t="str">
            <v/>
          </cell>
          <cell r="Q80" t="str">
            <v/>
          </cell>
          <cell r="S80" t="str">
            <v/>
          </cell>
          <cell r="U80" t="str">
            <v/>
          </cell>
          <cell r="W80" t="str">
            <v/>
          </cell>
        </row>
        <row r="81">
          <cell r="B81">
            <v>37.1</v>
          </cell>
          <cell r="G81" t="str">
            <v/>
          </cell>
          <cell r="H81" t="str">
            <v/>
          </cell>
          <cell r="I81" t="str">
            <v/>
          </cell>
          <cell r="J81" t="str">
            <v/>
          </cell>
          <cell r="K81" t="str">
            <v/>
          </cell>
          <cell r="L81" t="str">
            <v/>
          </cell>
          <cell r="N81" t="str">
            <v/>
          </cell>
          <cell r="P81" t="str">
            <v/>
          </cell>
          <cell r="R81" t="str">
            <v/>
          </cell>
          <cell r="T81" t="str">
            <v/>
          </cell>
          <cell r="V81" t="str">
            <v/>
          </cell>
        </row>
        <row r="82">
          <cell r="B82">
            <v>38</v>
          </cell>
          <cell r="H82" t="str">
            <v/>
          </cell>
          <cell r="I82" t="str">
            <v/>
          </cell>
          <cell r="J82" t="str">
            <v/>
          </cell>
          <cell r="K82" t="str">
            <v/>
          </cell>
          <cell r="M82" t="str">
            <v/>
          </cell>
          <cell r="O82" t="str">
            <v/>
          </cell>
          <cell r="Q82" t="str">
            <v/>
          </cell>
          <cell r="S82" t="str">
            <v/>
          </cell>
          <cell r="U82" t="str">
            <v/>
          </cell>
          <cell r="W82" t="str">
            <v/>
          </cell>
        </row>
        <row r="83">
          <cell r="B83">
            <v>38.1</v>
          </cell>
          <cell r="G83" t="str">
            <v/>
          </cell>
          <cell r="H83" t="str">
            <v/>
          </cell>
          <cell r="I83" t="str">
            <v/>
          </cell>
          <cell r="J83" t="str">
            <v/>
          </cell>
          <cell r="K83" t="str">
            <v/>
          </cell>
          <cell r="L83" t="str">
            <v/>
          </cell>
          <cell r="N83" t="str">
            <v/>
          </cell>
          <cell r="P83" t="str">
            <v/>
          </cell>
          <cell r="R83" t="str">
            <v/>
          </cell>
          <cell r="T83" t="str">
            <v/>
          </cell>
          <cell r="V83" t="str">
            <v/>
          </cell>
        </row>
        <row r="84">
          <cell r="B84">
            <v>39</v>
          </cell>
          <cell r="H84" t="str">
            <v/>
          </cell>
          <cell r="I84" t="str">
            <v/>
          </cell>
          <cell r="J84" t="str">
            <v/>
          </cell>
          <cell r="K84" t="str">
            <v/>
          </cell>
          <cell r="M84" t="str">
            <v/>
          </cell>
          <cell r="O84" t="str">
            <v/>
          </cell>
          <cell r="Q84" t="str">
            <v/>
          </cell>
          <cell r="S84" t="str">
            <v/>
          </cell>
          <cell r="U84" t="str">
            <v/>
          </cell>
          <cell r="W84" t="str">
            <v/>
          </cell>
        </row>
        <row r="85">
          <cell r="B85">
            <v>39.1</v>
          </cell>
          <cell r="G85" t="str">
            <v/>
          </cell>
          <cell r="H85" t="str">
            <v/>
          </cell>
          <cell r="I85" t="str">
            <v/>
          </cell>
          <cell r="J85" t="str">
            <v/>
          </cell>
          <cell r="K85" t="str">
            <v/>
          </cell>
          <cell r="L85" t="str">
            <v/>
          </cell>
          <cell r="N85" t="str">
            <v/>
          </cell>
          <cell r="P85" t="str">
            <v/>
          </cell>
          <cell r="R85" t="str">
            <v/>
          </cell>
          <cell r="T85" t="str">
            <v/>
          </cell>
          <cell r="V85" t="str">
            <v/>
          </cell>
        </row>
        <row r="86">
          <cell r="B86">
            <v>40</v>
          </cell>
          <cell r="H86" t="str">
            <v/>
          </cell>
          <cell r="I86" t="str">
            <v/>
          </cell>
          <cell r="J86" t="str">
            <v/>
          </cell>
          <cell r="K86" t="str">
            <v/>
          </cell>
          <cell r="M86" t="str">
            <v/>
          </cell>
          <cell r="O86" t="str">
            <v/>
          </cell>
          <cell r="Q86" t="str">
            <v/>
          </cell>
          <cell r="S86" t="str">
            <v/>
          </cell>
          <cell r="U86" t="str">
            <v/>
          </cell>
          <cell r="W86" t="str">
            <v/>
          </cell>
        </row>
        <row r="87">
          <cell r="B87">
            <v>40.1</v>
          </cell>
          <cell r="G87" t="str">
            <v/>
          </cell>
          <cell r="H87" t="str">
            <v/>
          </cell>
          <cell r="I87" t="str">
            <v/>
          </cell>
          <cell r="J87" t="str">
            <v/>
          </cell>
          <cell r="K87" t="str">
            <v/>
          </cell>
          <cell r="L87" t="str">
            <v/>
          </cell>
          <cell r="N87" t="str">
            <v/>
          </cell>
          <cell r="P87" t="str">
            <v/>
          </cell>
          <cell r="R87" t="str">
            <v/>
          </cell>
          <cell r="T87" t="str">
            <v/>
          </cell>
          <cell r="V87" t="str">
            <v/>
          </cell>
        </row>
        <row r="88">
          <cell r="B88">
            <v>40.5</v>
          </cell>
          <cell r="D88" t="str">
            <v>　　３　P　（41～60）　小　計</v>
          </cell>
          <cell r="H88" t="str">
            <v>折込実数⇒</v>
          </cell>
          <cell r="I88">
            <v>0</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cell r="W88" t="str">
            <v/>
          </cell>
        </row>
        <row r="89">
          <cell r="D89" t="str">
            <v/>
          </cell>
          <cell r="G89">
            <v>0</v>
          </cell>
          <cell r="H89" t="str">
            <v>契約部数⇒</v>
          </cell>
          <cell r="I89">
            <v>0</v>
          </cell>
          <cell r="J89" t="str">
            <v/>
          </cell>
          <cell r="K89" t="str">
            <v/>
          </cell>
          <cell r="L89" t="str">
            <v/>
          </cell>
          <cell r="M89" t="str">
            <v/>
          </cell>
          <cell r="N89" t="str">
            <v/>
          </cell>
          <cell r="O89" t="str">
            <v/>
          </cell>
          <cell r="P89" t="str">
            <v/>
          </cell>
          <cell r="Q89" t="str">
            <v/>
          </cell>
          <cell r="R89" t="str">
            <v/>
          </cell>
          <cell r="S89" t="str">
            <v/>
          </cell>
          <cell r="T89" t="str">
            <v/>
          </cell>
          <cell r="U89" t="str">
            <v/>
          </cell>
          <cell r="V89" t="str">
            <v/>
          </cell>
          <cell r="W89" t="str">
            <v/>
          </cell>
        </row>
        <row r="90">
          <cell r="B90">
            <v>41</v>
          </cell>
          <cell r="H90" t="str">
            <v/>
          </cell>
          <cell r="I90" t="str">
            <v/>
          </cell>
          <cell r="J90" t="str">
            <v/>
          </cell>
          <cell r="K90" t="str">
            <v/>
          </cell>
          <cell r="M90" t="str">
            <v/>
          </cell>
          <cell r="O90" t="str">
            <v/>
          </cell>
          <cell r="Q90" t="str">
            <v/>
          </cell>
          <cell r="S90" t="str">
            <v/>
          </cell>
          <cell r="U90" t="str">
            <v/>
          </cell>
          <cell r="W90" t="str">
            <v/>
          </cell>
        </row>
        <row r="91">
          <cell r="B91">
            <v>41.1</v>
          </cell>
          <cell r="G91" t="str">
            <v/>
          </cell>
          <cell r="H91" t="str">
            <v/>
          </cell>
          <cell r="I91" t="str">
            <v/>
          </cell>
          <cell r="J91" t="str">
            <v/>
          </cell>
          <cell r="K91" t="str">
            <v/>
          </cell>
          <cell r="L91" t="str">
            <v/>
          </cell>
          <cell r="N91" t="str">
            <v/>
          </cell>
          <cell r="P91" t="str">
            <v/>
          </cell>
          <cell r="R91" t="str">
            <v/>
          </cell>
          <cell r="T91" t="str">
            <v/>
          </cell>
          <cell r="V91" t="str">
            <v/>
          </cell>
        </row>
        <row r="92">
          <cell r="B92">
            <v>42</v>
          </cell>
          <cell r="H92" t="str">
            <v/>
          </cell>
          <cell r="I92" t="str">
            <v/>
          </cell>
          <cell r="J92" t="str">
            <v/>
          </cell>
          <cell r="K92" t="str">
            <v/>
          </cell>
          <cell r="M92" t="str">
            <v/>
          </cell>
          <cell r="O92" t="str">
            <v/>
          </cell>
          <cell r="Q92" t="str">
            <v/>
          </cell>
          <cell r="S92" t="str">
            <v/>
          </cell>
          <cell r="U92" t="str">
            <v/>
          </cell>
          <cell r="W92" t="str">
            <v/>
          </cell>
        </row>
        <row r="93">
          <cell r="B93">
            <v>42.1</v>
          </cell>
          <cell r="G93" t="str">
            <v/>
          </cell>
          <cell r="H93" t="str">
            <v/>
          </cell>
          <cell r="I93" t="str">
            <v/>
          </cell>
          <cell r="J93" t="str">
            <v/>
          </cell>
          <cell r="K93" t="str">
            <v/>
          </cell>
          <cell r="L93" t="str">
            <v/>
          </cell>
          <cell r="N93" t="str">
            <v/>
          </cell>
          <cell r="P93" t="str">
            <v/>
          </cell>
          <cell r="R93" t="str">
            <v/>
          </cell>
          <cell r="T93" t="str">
            <v/>
          </cell>
          <cell r="V93" t="str">
            <v/>
          </cell>
        </row>
        <row r="94">
          <cell r="B94">
            <v>43</v>
          </cell>
          <cell r="H94" t="str">
            <v/>
          </cell>
          <cell r="I94" t="str">
            <v/>
          </cell>
          <cell r="J94" t="str">
            <v/>
          </cell>
          <cell r="K94" t="str">
            <v/>
          </cell>
          <cell r="M94" t="str">
            <v/>
          </cell>
          <cell r="O94" t="str">
            <v/>
          </cell>
          <cell r="Q94" t="str">
            <v/>
          </cell>
          <cell r="S94" t="str">
            <v/>
          </cell>
          <cell r="U94" t="str">
            <v/>
          </cell>
          <cell r="W94" t="str">
            <v/>
          </cell>
        </row>
        <row r="95">
          <cell r="B95">
            <v>43.1</v>
          </cell>
          <cell r="G95" t="str">
            <v/>
          </cell>
          <cell r="H95" t="str">
            <v/>
          </cell>
          <cell r="I95" t="str">
            <v/>
          </cell>
          <cell r="J95" t="str">
            <v/>
          </cell>
          <cell r="K95" t="str">
            <v/>
          </cell>
          <cell r="L95" t="str">
            <v/>
          </cell>
          <cell r="N95" t="str">
            <v/>
          </cell>
          <cell r="P95" t="str">
            <v/>
          </cell>
          <cell r="R95" t="str">
            <v/>
          </cell>
          <cell r="T95" t="str">
            <v/>
          </cell>
          <cell r="V95" t="str">
            <v/>
          </cell>
        </row>
        <row r="96">
          <cell r="B96">
            <v>44</v>
          </cell>
          <cell r="H96" t="str">
            <v/>
          </cell>
          <cell r="I96" t="str">
            <v/>
          </cell>
          <cell r="J96" t="str">
            <v/>
          </cell>
          <cell r="K96" t="str">
            <v/>
          </cell>
          <cell r="M96" t="str">
            <v/>
          </cell>
          <cell r="O96" t="str">
            <v/>
          </cell>
          <cell r="Q96" t="str">
            <v/>
          </cell>
          <cell r="S96" t="str">
            <v/>
          </cell>
          <cell r="U96" t="str">
            <v/>
          </cell>
          <cell r="W96" t="str">
            <v/>
          </cell>
        </row>
        <row r="97">
          <cell r="B97">
            <v>44.1</v>
          </cell>
          <cell r="G97" t="str">
            <v/>
          </cell>
          <cell r="H97" t="str">
            <v/>
          </cell>
          <cell r="I97" t="str">
            <v/>
          </cell>
          <cell r="J97" t="str">
            <v/>
          </cell>
          <cell r="K97" t="str">
            <v/>
          </cell>
          <cell r="L97" t="str">
            <v/>
          </cell>
          <cell r="N97" t="str">
            <v/>
          </cell>
          <cell r="P97" t="str">
            <v/>
          </cell>
          <cell r="R97" t="str">
            <v/>
          </cell>
          <cell r="T97" t="str">
            <v/>
          </cell>
          <cell r="V97" t="str">
            <v/>
          </cell>
        </row>
        <row r="98">
          <cell r="B98">
            <v>45</v>
          </cell>
          <cell r="H98" t="str">
            <v/>
          </cell>
          <cell r="I98" t="str">
            <v/>
          </cell>
          <cell r="J98" t="str">
            <v/>
          </cell>
          <cell r="K98" t="str">
            <v/>
          </cell>
          <cell r="M98" t="str">
            <v/>
          </cell>
          <cell r="O98" t="str">
            <v/>
          </cell>
          <cell r="Q98" t="str">
            <v/>
          </cell>
          <cell r="S98" t="str">
            <v/>
          </cell>
          <cell r="U98" t="str">
            <v/>
          </cell>
          <cell r="W98" t="str">
            <v/>
          </cell>
        </row>
        <row r="99">
          <cell r="B99">
            <v>45.1</v>
          </cell>
          <cell r="G99" t="str">
            <v/>
          </cell>
          <cell r="H99" t="str">
            <v/>
          </cell>
          <cell r="I99" t="str">
            <v/>
          </cell>
          <cell r="J99" t="str">
            <v/>
          </cell>
          <cell r="K99" t="str">
            <v/>
          </cell>
          <cell r="L99" t="str">
            <v/>
          </cell>
          <cell r="N99" t="str">
            <v/>
          </cell>
          <cell r="P99" t="str">
            <v/>
          </cell>
          <cell r="R99" t="str">
            <v/>
          </cell>
          <cell r="T99" t="str">
            <v/>
          </cell>
          <cell r="V99" t="str">
            <v/>
          </cell>
        </row>
        <row r="100">
          <cell r="B100">
            <v>46</v>
          </cell>
          <cell r="H100" t="str">
            <v/>
          </cell>
          <cell r="I100" t="str">
            <v/>
          </cell>
          <cell r="J100" t="str">
            <v/>
          </cell>
          <cell r="K100" t="str">
            <v/>
          </cell>
          <cell r="M100" t="str">
            <v/>
          </cell>
          <cell r="O100" t="str">
            <v/>
          </cell>
          <cell r="Q100" t="str">
            <v/>
          </cell>
          <cell r="S100" t="str">
            <v/>
          </cell>
          <cell r="U100" t="str">
            <v/>
          </cell>
          <cell r="W100" t="str">
            <v/>
          </cell>
        </row>
        <row r="101">
          <cell r="B101">
            <v>46.1</v>
          </cell>
          <cell r="G101" t="str">
            <v/>
          </cell>
          <cell r="H101" t="str">
            <v/>
          </cell>
          <cell r="I101" t="str">
            <v/>
          </cell>
          <cell r="J101" t="str">
            <v/>
          </cell>
          <cell r="K101" t="str">
            <v/>
          </cell>
          <cell r="L101" t="str">
            <v/>
          </cell>
          <cell r="N101" t="str">
            <v/>
          </cell>
          <cell r="P101" t="str">
            <v/>
          </cell>
          <cell r="R101" t="str">
            <v/>
          </cell>
          <cell r="T101" t="str">
            <v/>
          </cell>
          <cell r="V101" t="str">
            <v/>
          </cell>
        </row>
        <row r="102">
          <cell r="B102">
            <v>47</v>
          </cell>
          <cell r="H102" t="str">
            <v/>
          </cell>
          <cell r="I102" t="str">
            <v/>
          </cell>
          <cell r="J102" t="str">
            <v/>
          </cell>
          <cell r="K102" t="str">
            <v/>
          </cell>
          <cell r="M102" t="str">
            <v/>
          </cell>
          <cell r="O102" t="str">
            <v/>
          </cell>
          <cell r="Q102" t="str">
            <v/>
          </cell>
          <cell r="S102" t="str">
            <v/>
          </cell>
          <cell r="U102" t="str">
            <v/>
          </cell>
          <cell r="W102" t="str">
            <v/>
          </cell>
        </row>
        <row r="103">
          <cell r="B103">
            <v>47.1</v>
          </cell>
          <cell r="G103" t="str">
            <v/>
          </cell>
          <cell r="H103" t="str">
            <v/>
          </cell>
          <cell r="I103" t="str">
            <v/>
          </cell>
          <cell r="J103" t="str">
            <v/>
          </cell>
          <cell r="K103" t="str">
            <v/>
          </cell>
          <cell r="L103" t="str">
            <v/>
          </cell>
          <cell r="N103" t="str">
            <v/>
          </cell>
          <cell r="P103" t="str">
            <v/>
          </cell>
          <cell r="R103" t="str">
            <v/>
          </cell>
          <cell r="T103" t="str">
            <v/>
          </cell>
          <cell r="V103" t="str">
            <v/>
          </cell>
        </row>
        <row r="104">
          <cell r="B104">
            <v>48</v>
          </cell>
          <cell r="H104" t="str">
            <v/>
          </cell>
          <cell r="I104" t="str">
            <v/>
          </cell>
          <cell r="J104" t="str">
            <v/>
          </cell>
          <cell r="K104" t="str">
            <v/>
          </cell>
          <cell r="M104" t="str">
            <v/>
          </cell>
          <cell r="O104" t="str">
            <v/>
          </cell>
          <cell r="Q104" t="str">
            <v/>
          </cell>
          <cell r="S104" t="str">
            <v/>
          </cell>
          <cell r="U104" t="str">
            <v/>
          </cell>
          <cell r="W104" t="str">
            <v/>
          </cell>
        </row>
        <row r="105">
          <cell r="B105">
            <v>48.1</v>
          </cell>
          <cell r="G105" t="str">
            <v/>
          </cell>
          <cell r="H105" t="str">
            <v/>
          </cell>
          <cell r="I105" t="str">
            <v/>
          </cell>
          <cell r="J105" t="str">
            <v/>
          </cell>
          <cell r="K105" t="str">
            <v/>
          </cell>
          <cell r="L105" t="str">
            <v/>
          </cell>
          <cell r="N105" t="str">
            <v/>
          </cell>
          <cell r="P105" t="str">
            <v/>
          </cell>
          <cell r="R105" t="str">
            <v/>
          </cell>
          <cell r="T105" t="str">
            <v/>
          </cell>
          <cell r="V105" t="str">
            <v/>
          </cell>
        </row>
        <row r="106">
          <cell r="B106">
            <v>49</v>
          </cell>
          <cell r="H106" t="str">
            <v/>
          </cell>
          <cell r="I106" t="str">
            <v/>
          </cell>
          <cell r="J106" t="str">
            <v/>
          </cell>
          <cell r="K106" t="str">
            <v/>
          </cell>
          <cell r="M106" t="str">
            <v/>
          </cell>
          <cell r="O106" t="str">
            <v/>
          </cell>
          <cell r="Q106" t="str">
            <v/>
          </cell>
          <cell r="S106" t="str">
            <v/>
          </cell>
          <cell r="U106" t="str">
            <v/>
          </cell>
          <cell r="W106" t="str">
            <v/>
          </cell>
        </row>
        <row r="107">
          <cell r="B107">
            <v>49.1</v>
          </cell>
          <cell r="G107" t="str">
            <v/>
          </cell>
          <cell r="H107" t="str">
            <v/>
          </cell>
          <cell r="I107" t="str">
            <v/>
          </cell>
          <cell r="J107" t="str">
            <v/>
          </cell>
          <cell r="K107" t="str">
            <v/>
          </cell>
          <cell r="L107" t="str">
            <v/>
          </cell>
          <cell r="N107" t="str">
            <v/>
          </cell>
          <cell r="P107" t="str">
            <v/>
          </cell>
          <cell r="R107" t="str">
            <v/>
          </cell>
          <cell r="T107" t="str">
            <v/>
          </cell>
          <cell r="V107" t="str">
            <v/>
          </cell>
        </row>
        <row r="108">
          <cell r="B108">
            <v>50</v>
          </cell>
          <cell r="H108" t="str">
            <v/>
          </cell>
          <cell r="I108" t="str">
            <v/>
          </cell>
          <cell r="J108" t="str">
            <v/>
          </cell>
          <cell r="K108" t="str">
            <v/>
          </cell>
          <cell r="M108" t="str">
            <v/>
          </cell>
          <cell r="O108" t="str">
            <v/>
          </cell>
          <cell r="Q108" t="str">
            <v/>
          </cell>
          <cell r="S108" t="str">
            <v/>
          </cell>
          <cell r="U108" t="str">
            <v/>
          </cell>
          <cell r="W108" t="str">
            <v/>
          </cell>
        </row>
        <row r="109">
          <cell r="B109">
            <v>50.1</v>
          </cell>
          <cell r="G109" t="str">
            <v/>
          </cell>
          <cell r="H109" t="str">
            <v/>
          </cell>
          <cell r="I109" t="str">
            <v/>
          </cell>
          <cell r="J109" t="str">
            <v/>
          </cell>
          <cell r="K109" t="str">
            <v/>
          </cell>
          <cell r="L109" t="str">
            <v/>
          </cell>
          <cell r="N109" t="str">
            <v/>
          </cell>
          <cell r="P109" t="str">
            <v/>
          </cell>
          <cell r="R109" t="str">
            <v/>
          </cell>
          <cell r="T109" t="str">
            <v/>
          </cell>
          <cell r="V109" t="str">
            <v/>
          </cell>
        </row>
        <row r="110">
          <cell r="B110">
            <v>51</v>
          </cell>
          <cell r="H110" t="str">
            <v/>
          </cell>
          <cell r="I110" t="str">
            <v/>
          </cell>
          <cell r="J110" t="str">
            <v/>
          </cell>
          <cell r="K110" t="str">
            <v/>
          </cell>
          <cell r="M110" t="str">
            <v/>
          </cell>
          <cell r="O110" t="str">
            <v/>
          </cell>
          <cell r="Q110" t="str">
            <v/>
          </cell>
          <cell r="S110" t="str">
            <v/>
          </cell>
          <cell r="U110" t="str">
            <v/>
          </cell>
          <cell r="W110" t="str">
            <v/>
          </cell>
        </row>
        <row r="111">
          <cell r="B111">
            <v>51.1</v>
          </cell>
          <cell r="G111" t="str">
            <v/>
          </cell>
          <cell r="H111" t="str">
            <v/>
          </cell>
          <cell r="I111" t="str">
            <v/>
          </cell>
          <cell r="J111" t="str">
            <v/>
          </cell>
          <cell r="K111" t="str">
            <v/>
          </cell>
          <cell r="L111" t="str">
            <v/>
          </cell>
          <cell r="N111" t="str">
            <v/>
          </cell>
          <cell r="P111" t="str">
            <v/>
          </cell>
          <cell r="R111" t="str">
            <v/>
          </cell>
          <cell r="T111" t="str">
            <v/>
          </cell>
          <cell r="V111" t="str">
            <v/>
          </cell>
        </row>
        <row r="112">
          <cell r="B112">
            <v>52</v>
          </cell>
          <cell r="H112" t="str">
            <v/>
          </cell>
          <cell r="I112" t="str">
            <v/>
          </cell>
          <cell r="J112" t="str">
            <v/>
          </cell>
          <cell r="K112" t="str">
            <v/>
          </cell>
          <cell r="M112" t="str">
            <v/>
          </cell>
          <cell r="O112" t="str">
            <v/>
          </cell>
          <cell r="Q112" t="str">
            <v/>
          </cell>
          <cell r="S112" t="str">
            <v/>
          </cell>
          <cell r="U112" t="str">
            <v/>
          </cell>
          <cell r="W112" t="str">
            <v/>
          </cell>
        </row>
        <row r="113">
          <cell r="B113">
            <v>52.1</v>
          </cell>
          <cell r="G113" t="str">
            <v/>
          </cell>
          <cell r="H113" t="str">
            <v/>
          </cell>
          <cell r="I113" t="str">
            <v/>
          </cell>
          <cell r="J113" t="str">
            <v/>
          </cell>
          <cell r="K113" t="str">
            <v/>
          </cell>
          <cell r="L113" t="str">
            <v/>
          </cell>
          <cell r="N113" t="str">
            <v/>
          </cell>
          <cell r="P113" t="str">
            <v/>
          </cell>
          <cell r="R113" t="str">
            <v/>
          </cell>
          <cell r="T113" t="str">
            <v/>
          </cell>
          <cell r="V113" t="str">
            <v/>
          </cell>
        </row>
        <row r="114">
          <cell r="B114">
            <v>53</v>
          </cell>
          <cell r="H114" t="str">
            <v/>
          </cell>
          <cell r="I114" t="str">
            <v/>
          </cell>
          <cell r="J114" t="str">
            <v/>
          </cell>
          <cell r="K114" t="str">
            <v/>
          </cell>
          <cell r="M114" t="str">
            <v/>
          </cell>
          <cell r="O114" t="str">
            <v/>
          </cell>
          <cell r="Q114" t="str">
            <v/>
          </cell>
          <cell r="S114" t="str">
            <v/>
          </cell>
          <cell r="U114" t="str">
            <v/>
          </cell>
          <cell r="W114" t="str">
            <v/>
          </cell>
        </row>
        <row r="115">
          <cell r="B115">
            <v>53.1</v>
          </cell>
          <cell r="G115" t="str">
            <v/>
          </cell>
          <cell r="H115" t="str">
            <v/>
          </cell>
          <cell r="I115" t="str">
            <v/>
          </cell>
          <cell r="J115" t="str">
            <v/>
          </cell>
          <cell r="K115" t="str">
            <v/>
          </cell>
          <cell r="L115" t="str">
            <v/>
          </cell>
          <cell r="N115" t="str">
            <v/>
          </cell>
          <cell r="P115" t="str">
            <v/>
          </cell>
          <cell r="R115" t="str">
            <v/>
          </cell>
          <cell r="T115" t="str">
            <v/>
          </cell>
          <cell r="V115" t="str">
            <v/>
          </cell>
        </row>
        <row r="116">
          <cell r="B116">
            <v>54</v>
          </cell>
          <cell r="H116" t="str">
            <v/>
          </cell>
          <cell r="I116" t="str">
            <v/>
          </cell>
          <cell r="J116" t="str">
            <v/>
          </cell>
          <cell r="K116" t="str">
            <v/>
          </cell>
          <cell r="M116" t="str">
            <v/>
          </cell>
          <cell r="O116" t="str">
            <v/>
          </cell>
          <cell r="Q116" t="str">
            <v/>
          </cell>
          <cell r="S116" t="str">
            <v/>
          </cell>
          <cell r="U116" t="str">
            <v/>
          </cell>
          <cell r="W116" t="str">
            <v/>
          </cell>
        </row>
        <row r="117">
          <cell r="B117">
            <v>54.1</v>
          </cell>
          <cell r="G117" t="str">
            <v/>
          </cell>
          <cell r="H117" t="str">
            <v/>
          </cell>
          <cell r="I117" t="str">
            <v/>
          </cell>
          <cell r="J117" t="str">
            <v/>
          </cell>
          <cell r="K117" t="str">
            <v/>
          </cell>
          <cell r="L117" t="str">
            <v/>
          </cell>
          <cell r="N117" t="str">
            <v/>
          </cell>
          <cell r="P117" t="str">
            <v/>
          </cell>
          <cell r="R117" t="str">
            <v/>
          </cell>
          <cell r="T117" t="str">
            <v/>
          </cell>
          <cell r="V117" t="str">
            <v/>
          </cell>
        </row>
        <row r="118">
          <cell r="B118">
            <v>55</v>
          </cell>
          <cell r="H118" t="str">
            <v/>
          </cell>
          <cell r="I118" t="str">
            <v/>
          </cell>
          <cell r="J118" t="str">
            <v/>
          </cell>
          <cell r="K118" t="str">
            <v/>
          </cell>
          <cell r="M118" t="str">
            <v/>
          </cell>
          <cell r="O118" t="str">
            <v/>
          </cell>
          <cell r="Q118" t="str">
            <v/>
          </cell>
          <cell r="S118" t="str">
            <v/>
          </cell>
          <cell r="U118" t="str">
            <v/>
          </cell>
          <cell r="W118" t="str">
            <v/>
          </cell>
        </row>
        <row r="119">
          <cell r="B119">
            <v>55.1</v>
          </cell>
          <cell r="G119" t="str">
            <v/>
          </cell>
          <cell r="H119" t="str">
            <v/>
          </cell>
          <cell r="I119" t="str">
            <v/>
          </cell>
          <cell r="J119" t="str">
            <v/>
          </cell>
          <cell r="K119" t="str">
            <v/>
          </cell>
          <cell r="L119" t="str">
            <v/>
          </cell>
          <cell r="N119" t="str">
            <v/>
          </cell>
          <cell r="P119" t="str">
            <v/>
          </cell>
          <cell r="R119" t="str">
            <v/>
          </cell>
          <cell r="T119" t="str">
            <v/>
          </cell>
          <cell r="V119" t="str">
            <v/>
          </cell>
        </row>
        <row r="120">
          <cell r="B120">
            <v>56</v>
          </cell>
          <cell r="H120" t="str">
            <v/>
          </cell>
          <cell r="I120" t="str">
            <v/>
          </cell>
          <cell r="J120" t="str">
            <v/>
          </cell>
          <cell r="K120" t="str">
            <v/>
          </cell>
          <cell r="M120" t="str">
            <v/>
          </cell>
          <cell r="O120" t="str">
            <v/>
          </cell>
          <cell r="Q120" t="str">
            <v/>
          </cell>
          <cell r="S120" t="str">
            <v/>
          </cell>
          <cell r="U120" t="str">
            <v/>
          </cell>
          <cell r="W120" t="str">
            <v/>
          </cell>
        </row>
        <row r="121">
          <cell r="B121">
            <v>56.1</v>
          </cell>
          <cell r="G121" t="str">
            <v/>
          </cell>
          <cell r="H121" t="str">
            <v/>
          </cell>
          <cell r="I121" t="str">
            <v/>
          </cell>
          <cell r="J121" t="str">
            <v/>
          </cell>
          <cell r="K121" t="str">
            <v/>
          </cell>
          <cell r="L121" t="str">
            <v/>
          </cell>
          <cell r="N121" t="str">
            <v/>
          </cell>
          <cell r="P121" t="str">
            <v/>
          </cell>
          <cell r="R121" t="str">
            <v/>
          </cell>
          <cell r="T121" t="str">
            <v/>
          </cell>
          <cell r="V121" t="str">
            <v/>
          </cell>
        </row>
        <row r="122">
          <cell r="B122">
            <v>57</v>
          </cell>
          <cell r="H122" t="str">
            <v/>
          </cell>
          <cell r="I122" t="str">
            <v/>
          </cell>
          <cell r="J122" t="str">
            <v/>
          </cell>
          <cell r="K122" t="str">
            <v/>
          </cell>
          <cell r="M122" t="str">
            <v/>
          </cell>
          <cell r="O122" t="str">
            <v/>
          </cell>
          <cell r="Q122" t="str">
            <v/>
          </cell>
          <cell r="S122" t="str">
            <v/>
          </cell>
          <cell r="U122" t="str">
            <v/>
          </cell>
          <cell r="W122" t="str">
            <v/>
          </cell>
        </row>
        <row r="123">
          <cell r="B123">
            <v>57.1</v>
          </cell>
          <cell r="G123" t="str">
            <v/>
          </cell>
          <cell r="H123" t="str">
            <v/>
          </cell>
          <cell r="I123" t="str">
            <v/>
          </cell>
          <cell r="J123" t="str">
            <v/>
          </cell>
          <cell r="K123" t="str">
            <v/>
          </cell>
          <cell r="L123" t="str">
            <v/>
          </cell>
          <cell r="N123" t="str">
            <v/>
          </cell>
          <cell r="P123" t="str">
            <v/>
          </cell>
          <cell r="R123" t="str">
            <v/>
          </cell>
          <cell r="T123" t="str">
            <v/>
          </cell>
          <cell r="V123" t="str">
            <v/>
          </cell>
        </row>
        <row r="124">
          <cell r="B124">
            <v>58</v>
          </cell>
          <cell r="H124" t="str">
            <v/>
          </cell>
          <cell r="I124" t="str">
            <v/>
          </cell>
          <cell r="J124" t="str">
            <v/>
          </cell>
          <cell r="K124" t="str">
            <v/>
          </cell>
          <cell r="M124" t="str">
            <v/>
          </cell>
          <cell r="O124" t="str">
            <v/>
          </cell>
          <cell r="Q124" t="str">
            <v/>
          </cell>
          <cell r="S124" t="str">
            <v/>
          </cell>
          <cell r="U124" t="str">
            <v/>
          </cell>
          <cell r="W124" t="str">
            <v/>
          </cell>
        </row>
        <row r="125">
          <cell r="B125">
            <v>58.1</v>
          </cell>
          <cell r="G125" t="str">
            <v/>
          </cell>
          <cell r="H125" t="str">
            <v/>
          </cell>
          <cell r="I125" t="str">
            <v/>
          </cell>
          <cell r="J125" t="str">
            <v/>
          </cell>
          <cell r="K125" t="str">
            <v/>
          </cell>
          <cell r="L125" t="str">
            <v/>
          </cell>
          <cell r="N125" t="str">
            <v/>
          </cell>
          <cell r="P125" t="str">
            <v/>
          </cell>
          <cell r="R125" t="str">
            <v/>
          </cell>
          <cell r="T125" t="str">
            <v/>
          </cell>
          <cell r="V125" t="str">
            <v/>
          </cell>
        </row>
        <row r="126">
          <cell r="B126">
            <v>59</v>
          </cell>
          <cell r="H126" t="str">
            <v/>
          </cell>
          <cell r="I126" t="str">
            <v/>
          </cell>
          <cell r="J126" t="str">
            <v/>
          </cell>
          <cell r="K126" t="str">
            <v/>
          </cell>
          <cell r="M126" t="str">
            <v/>
          </cell>
          <cell r="O126" t="str">
            <v/>
          </cell>
          <cell r="Q126" t="str">
            <v/>
          </cell>
          <cell r="S126" t="str">
            <v/>
          </cell>
          <cell r="U126" t="str">
            <v/>
          </cell>
          <cell r="W126" t="str">
            <v/>
          </cell>
        </row>
        <row r="127">
          <cell r="B127">
            <v>59.1</v>
          </cell>
          <cell r="G127" t="str">
            <v/>
          </cell>
          <cell r="H127" t="str">
            <v/>
          </cell>
          <cell r="I127" t="str">
            <v/>
          </cell>
          <cell r="J127" t="str">
            <v/>
          </cell>
          <cell r="K127" t="str">
            <v/>
          </cell>
          <cell r="L127" t="str">
            <v/>
          </cell>
          <cell r="N127" t="str">
            <v/>
          </cell>
          <cell r="P127" t="str">
            <v/>
          </cell>
          <cell r="R127" t="str">
            <v/>
          </cell>
          <cell r="T127" t="str">
            <v/>
          </cell>
          <cell r="V127" t="str">
            <v/>
          </cell>
        </row>
        <row r="128">
          <cell r="B128">
            <v>60</v>
          </cell>
          <cell r="H128" t="str">
            <v/>
          </cell>
          <cell r="I128" t="str">
            <v/>
          </cell>
          <cell r="J128" t="str">
            <v/>
          </cell>
          <cell r="K128" t="str">
            <v/>
          </cell>
          <cell r="M128" t="str">
            <v/>
          </cell>
          <cell r="O128" t="str">
            <v/>
          </cell>
          <cell r="Q128" t="str">
            <v/>
          </cell>
          <cell r="S128" t="str">
            <v/>
          </cell>
          <cell r="U128" t="str">
            <v/>
          </cell>
          <cell r="W128" t="str">
            <v/>
          </cell>
        </row>
        <row r="129">
          <cell r="B129">
            <v>60.1</v>
          </cell>
          <cell r="G129" t="str">
            <v/>
          </cell>
          <cell r="H129" t="str">
            <v/>
          </cell>
          <cell r="I129" t="str">
            <v/>
          </cell>
          <cell r="J129" t="str">
            <v/>
          </cell>
          <cell r="K129" t="str">
            <v/>
          </cell>
          <cell r="L129" t="str">
            <v/>
          </cell>
          <cell r="N129" t="str">
            <v/>
          </cell>
          <cell r="P129" t="str">
            <v/>
          </cell>
          <cell r="R129" t="str">
            <v/>
          </cell>
          <cell r="T129" t="str">
            <v/>
          </cell>
          <cell r="V129" t="str">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B0A20-76F8-49EF-826C-C9B9F85B09BA}">
  <dimension ref="A1:CV94"/>
  <sheetViews>
    <sheetView showGridLines="0" tabSelected="1" view="pageBreakPreview" zoomScale="55" zoomScaleNormal="55" zoomScaleSheetLayoutView="55" workbookViewId="0">
      <selection sqref="A1:S2"/>
    </sheetView>
  </sheetViews>
  <sheetFormatPr defaultRowHeight="13.5" x14ac:dyDescent="0.15"/>
  <cols>
    <col min="1" max="100" width="2.5" customWidth="1"/>
  </cols>
  <sheetData>
    <row r="1" spans="1:100" ht="18.75" customHeight="1" x14ac:dyDescent="0.15">
      <c r="A1" s="1" t="s">
        <v>0</v>
      </c>
      <c r="B1" s="1"/>
      <c r="C1" s="1"/>
      <c r="D1" s="1"/>
      <c r="E1" s="1"/>
      <c r="F1" s="1"/>
      <c r="G1" s="1"/>
      <c r="H1" s="1"/>
      <c r="I1" s="1"/>
      <c r="J1" s="1"/>
      <c r="K1" s="1"/>
      <c r="L1" s="1"/>
      <c r="M1" s="1"/>
      <c r="N1" s="1"/>
      <c r="O1" s="1"/>
      <c r="P1" s="1"/>
      <c r="Q1" s="1"/>
      <c r="R1" s="1"/>
      <c r="S1" s="1"/>
      <c r="U1" s="2" t="s">
        <v>1</v>
      </c>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4"/>
      <c r="CE1" s="5">
        <v>44317</v>
      </c>
      <c r="CF1" s="5"/>
      <c r="CG1" s="5"/>
      <c r="CH1" s="5"/>
      <c r="CI1" s="5"/>
      <c r="CJ1" s="5"/>
      <c r="CK1" s="5"/>
      <c r="CL1" s="5"/>
      <c r="CM1" s="5"/>
      <c r="CN1" s="5"/>
      <c r="CO1" s="5"/>
      <c r="CP1" s="5"/>
      <c r="CQ1" s="5"/>
      <c r="CR1" s="5"/>
      <c r="CS1" s="5"/>
      <c r="CT1" s="5"/>
      <c r="CU1" s="5"/>
      <c r="CV1" s="5"/>
    </row>
    <row r="2" spans="1:100" ht="17.25" customHeight="1" thickBot="1" x14ac:dyDescent="0.25">
      <c r="A2" s="1"/>
      <c r="B2" s="1"/>
      <c r="C2" s="1"/>
      <c r="D2" s="1"/>
      <c r="E2" s="1"/>
      <c r="F2" s="1"/>
      <c r="G2" s="1"/>
      <c r="H2" s="1"/>
      <c r="I2" s="1"/>
      <c r="J2" s="1"/>
      <c r="K2" s="1"/>
      <c r="L2" s="1"/>
      <c r="M2" s="1"/>
      <c r="N2" s="1"/>
      <c r="O2" s="1"/>
      <c r="P2" s="1"/>
      <c r="Q2" s="1"/>
      <c r="R2" s="1"/>
      <c r="S2" s="1"/>
      <c r="T2" s="6"/>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9"/>
      <c r="CE2" s="5"/>
      <c r="CF2" s="5"/>
      <c r="CG2" s="5"/>
      <c r="CH2" s="5"/>
      <c r="CI2" s="5"/>
      <c r="CJ2" s="5"/>
      <c r="CK2" s="5"/>
      <c r="CL2" s="5"/>
      <c r="CM2" s="5"/>
      <c r="CN2" s="5"/>
      <c r="CO2" s="5"/>
      <c r="CP2" s="5"/>
      <c r="CQ2" s="5"/>
      <c r="CR2" s="5"/>
      <c r="CS2" s="5"/>
      <c r="CT2" s="5"/>
      <c r="CU2" s="5"/>
      <c r="CV2" s="5"/>
    </row>
    <row r="3" spans="1:100" ht="14.25" customHeight="1" thickBot="1" x14ac:dyDescent="0.2">
      <c r="A3" s="10"/>
      <c r="B3" s="10"/>
      <c r="C3" s="10"/>
      <c r="D3" s="10"/>
      <c r="E3" s="10"/>
      <c r="F3" s="10"/>
      <c r="G3" s="10"/>
      <c r="I3" s="11" t="s">
        <v>2</v>
      </c>
      <c r="J3" s="11"/>
      <c r="K3" s="11"/>
      <c r="L3" s="11"/>
      <c r="M3" s="11"/>
      <c r="N3" s="11"/>
      <c r="O3" s="11"/>
      <c r="P3" s="11"/>
      <c r="Q3" s="11"/>
      <c r="R3" s="10"/>
      <c r="S3" s="10"/>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3" t="str">
        <f>IF(CEILING(CE1-1,7)-1&lt;CE1,"",CEILING(CE1-1,7)-1)</f>
        <v/>
      </c>
      <c r="AW3" s="13">
        <f>IF(AV3="",CEILING(CE1-1,7)+6,AV3+7)</f>
        <v>44323</v>
      </c>
      <c r="AX3" s="13">
        <f>AW3+7</f>
        <v>44330</v>
      </c>
      <c r="AY3" s="13">
        <f>AX3+7</f>
        <v>44337</v>
      </c>
      <c r="AZ3" s="13">
        <f>IF(MONTH(AY3+7)&lt;&gt;MONTH(AY3),"",(AY3+7))</f>
        <v>44344</v>
      </c>
      <c r="BA3" s="14"/>
      <c r="BB3" s="14"/>
      <c r="BC3" s="14"/>
      <c r="BD3" s="14" t="str">
        <f ca="1">IF(BE8="","",IF(BE8&gt;NOW()-30,BE8,EDATE(BE8,12)))</f>
        <v/>
      </c>
      <c r="BE3" s="15" t="s">
        <v>3</v>
      </c>
      <c r="BF3" s="15"/>
      <c r="BG3" s="15"/>
      <c r="BH3" s="15"/>
      <c r="BI3" s="15"/>
      <c r="BJ3" s="15"/>
      <c r="BK3" s="15"/>
      <c r="BL3" s="15"/>
      <c r="BM3" s="15"/>
      <c r="BN3" s="15"/>
      <c r="BO3" s="15"/>
      <c r="BP3" s="15"/>
      <c r="BQ3" s="15"/>
      <c r="BS3" s="16"/>
      <c r="BT3" s="16"/>
      <c r="BU3" s="16"/>
      <c r="BV3" s="16"/>
      <c r="BW3" s="16"/>
      <c r="BX3" s="16"/>
      <c r="BY3" s="16"/>
      <c r="BZ3" s="16"/>
      <c r="CA3" s="16"/>
      <c r="CB3" s="16"/>
      <c r="CC3" s="16"/>
      <c r="CD3" s="16"/>
      <c r="CE3" s="16"/>
      <c r="CF3" s="16"/>
      <c r="CG3" s="16"/>
      <c r="CH3" s="16"/>
      <c r="CI3" s="16"/>
      <c r="CJ3" s="17">
        <v>44305</v>
      </c>
      <c r="CK3" s="17"/>
      <c r="CL3" s="17"/>
      <c r="CM3" s="17"/>
      <c r="CN3" s="17"/>
      <c r="CO3" s="17"/>
      <c r="CP3" s="17"/>
      <c r="CQ3" s="17"/>
      <c r="CR3" s="17"/>
      <c r="CS3" s="17"/>
      <c r="CT3" s="17"/>
      <c r="CU3" s="17"/>
      <c r="CV3" s="17"/>
    </row>
    <row r="4" spans="1:100" ht="14.25" thickTop="1" x14ac:dyDescent="0.15">
      <c r="A4" s="18" t="s">
        <v>4</v>
      </c>
      <c r="B4" s="19"/>
      <c r="C4" s="19"/>
      <c r="D4" s="19"/>
      <c r="E4" s="19"/>
      <c r="F4" s="19"/>
      <c r="G4" s="20"/>
      <c r="I4" s="18" t="s">
        <v>5</v>
      </c>
      <c r="J4" s="19"/>
      <c r="K4" s="19"/>
      <c r="L4" s="19"/>
      <c r="M4" s="19"/>
      <c r="N4" s="19"/>
      <c r="O4" s="19"/>
      <c r="P4" s="19"/>
      <c r="Q4" s="19"/>
      <c r="R4" s="19"/>
      <c r="S4" s="19"/>
      <c r="T4" s="19"/>
      <c r="U4" s="19"/>
      <c r="V4" s="19"/>
      <c r="W4" s="19"/>
      <c r="X4" s="19"/>
      <c r="Y4" s="19"/>
      <c r="Z4" s="19"/>
      <c r="AA4" s="19"/>
      <c r="AB4" s="19"/>
      <c r="AC4" s="19"/>
      <c r="AD4" s="19"/>
      <c r="AE4" s="21"/>
      <c r="AF4" s="22" t="s">
        <v>6</v>
      </c>
      <c r="AG4" s="19"/>
      <c r="AH4" s="19"/>
      <c r="AI4" s="19"/>
      <c r="AJ4" s="19"/>
      <c r="AK4" s="19"/>
      <c r="AL4" s="19"/>
      <c r="AM4" s="19"/>
      <c r="AN4" s="21"/>
      <c r="AO4" s="22" t="s">
        <v>7</v>
      </c>
      <c r="AP4" s="19"/>
      <c r="AQ4" s="19"/>
      <c r="AR4" s="19"/>
      <c r="AS4" s="19"/>
      <c r="AT4" s="19"/>
      <c r="AU4" s="21"/>
      <c r="AV4" s="22" t="s">
        <v>8</v>
      </c>
      <c r="AW4" s="19"/>
      <c r="AX4" s="19"/>
      <c r="AY4" s="19"/>
      <c r="AZ4" s="19"/>
      <c r="BA4" s="19"/>
      <c r="BB4" s="19"/>
      <c r="BC4" s="19"/>
      <c r="BD4" s="20"/>
      <c r="BE4" s="23" t="s">
        <v>9</v>
      </c>
      <c r="BF4" s="24"/>
      <c r="BG4" s="24"/>
      <c r="BH4" s="24"/>
      <c r="BI4" s="24"/>
      <c r="BJ4" s="24"/>
      <c r="BK4" s="24"/>
      <c r="BL4" s="24"/>
      <c r="BM4" s="25" t="s">
        <v>10</v>
      </c>
      <c r="BN4" s="26" t="s">
        <v>11</v>
      </c>
      <c r="BO4" s="26"/>
      <c r="BP4" s="26"/>
      <c r="BQ4" s="27"/>
      <c r="BR4" s="28" t="s">
        <v>12</v>
      </c>
      <c r="BS4" s="29"/>
      <c r="BT4" s="29"/>
      <c r="BU4" s="29"/>
      <c r="BV4" s="30" t="s">
        <v>13</v>
      </c>
      <c r="BW4" s="30"/>
      <c r="BX4" s="30"/>
      <c r="BY4" s="30"/>
      <c r="BZ4" s="30"/>
      <c r="CA4" s="30"/>
      <c r="CB4" s="30"/>
      <c r="CC4" s="30"/>
      <c r="CD4" s="30"/>
      <c r="CE4" s="30"/>
      <c r="CF4" s="30"/>
      <c r="CG4" s="29" t="s">
        <v>14</v>
      </c>
      <c r="CH4" s="29"/>
      <c r="CI4" s="31"/>
      <c r="CJ4" s="32" t="s">
        <v>15</v>
      </c>
      <c r="CK4" s="33"/>
      <c r="CL4" s="33"/>
      <c r="CM4" s="33"/>
      <c r="CN4" s="33"/>
      <c r="CO4" s="33"/>
      <c r="CP4" s="33"/>
      <c r="CQ4" s="33"/>
      <c r="CR4" s="33"/>
      <c r="CS4" s="33"/>
      <c r="CT4" s="33"/>
      <c r="CU4" s="33"/>
      <c r="CV4" s="34"/>
    </row>
    <row r="5" spans="1:100" ht="17.25" customHeight="1" x14ac:dyDescent="0.15">
      <c r="A5" s="35"/>
      <c r="B5" s="36"/>
      <c r="C5" s="36"/>
      <c r="D5" s="36"/>
      <c r="E5" s="36"/>
      <c r="F5" s="36"/>
      <c r="G5" s="37"/>
      <c r="I5" s="38" t="s">
        <v>13</v>
      </c>
      <c r="J5" s="39"/>
      <c r="K5" s="39"/>
      <c r="L5" s="39"/>
      <c r="M5" s="39"/>
      <c r="N5" s="39"/>
      <c r="O5" s="39"/>
      <c r="P5" s="39"/>
      <c r="Q5" s="39"/>
      <c r="R5" s="39"/>
      <c r="S5" s="39"/>
      <c r="T5" s="39"/>
      <c r="U5" s="39"/>
      <c r="V5" s="39"/>
      <c r="W5" s="39"/>
      <c r="X5" s="39"/>
      <c r="Y5" s="39"/>
      <c r="Z5" s="39"/>
      <c r="AA5" s="39"/>
      <c r="AB5" s="39"/>
      <c r="AC5" s="39"/>
      <c r="AD5" s="39"/>
      <c r="AE5" s="40"/>
      <c r="AF5" s="41"/>
      <c r="AG5" s="42"/>
      <c r="AH5" s="42"/>
      <c r="AI5" s="42"/>
      <c r="AJ5" s="42"/>
      <c r="AK5" s="42"/>
      <c r="AL5" s="42"/>
      <c r="AM5" s="42"/>
      <c r="AN5" s="43"/>
      <c r="AO5" s="44"/>
      <c r="AP5" s="45"/>
      <c r="AQ5" s="45"/>
      <c r="AR5" s="45"/>
      <c r="AS5" s="45"/>
      <c r="AT5" s="45"/>
      <c r="AU5" s="46"/>
      <c r="AV5" s="47" t="s">
        <v>16</v>
      </c>
      <c r="AW5" s="48"/>
      <c r="AX5" s="49" t="s">
        <v>13</v>
      </c>
      <c r="AY5" s="49"/>
      <c r="AZ5" s="49"/>
      <c r="BA5" s="49"/>
      <c r="BB5" s="49"/>
      <c r="BC5" s="49"/>
      <c r="BD5" t="s">
        <v>17</v>
      </c>
      <c r="BE5" s="50"/>
      <c r="BF5" s="51" t="s">
        <v>18</v>
      </c>
      <c r="BG5" s="51"/>
      <c r="BH5" s="51"/>
      <c r="BI5" s="51"/>
      <c r="BJ5" s="51"/>
      <c r="BK5" s="51"/>
      <c r="BL5" s="52"/>
      <c r="BM5" s="52"/>
      <c r="BN5" s="51" t="s">
        <v>19</v>
      </c>
      <c r="BO5" s="51"/>
      <c r="BP5" s="51"/>
      <c r="BQ5" s="53"/>
      <c r="BR5" s="54"/>
      <c r="BS5" s="55"/>
      <c r="BT5" s="55"/>
      <c r="BU5" s="55"/>
      <c r="BV5" s="56"/>
      <c r="BW5" s="56"/>
      <c r="BX5" s="56"/>
      <c r="BY5" s="56"/>
      <c r="BZ5" s="56"/>
      <c r="CA5" s="56"/>
      <c r="CB5" s="56"/>
      <c r="CC5" s="56"/>
      <c r="CD5" s="56"/>
      <c r="CE5" s="56"/>
      <c r="CF5" s="56"/>
      <c r="CG5" s="55"/>
      <c r="CH5" s="55"/>
      <c r="CI5" s="57"/>
      <c r="CJ5" s="58" t="s">
        <v>20</v>
      </c>
      <c r="CK5" s="59"/>
      <c r="CL5" s="59"/>
      <c r="CM5" s="59"/>
      <c r="CN5" s="59"/>
      <c r="CO5" s="59"/>
      <c r="CP5" s="59"/>
      <c r="CQ5" s="59"/>
      <c r="CR5" s="59"/>
      <c r="CS5" s="59"/>
      <c r="CT5" s="59"/>
      <c r="CU5" s="59"/>
      <c r="CV5" s="60"/>
    </row>
    <row r="6" spans="1:100" ht="17.25" customHeight="1" x14ac:dyDescent="0.15">
      <c r="A6" s="35"/>
      <c r="B6" s="36"/>
      <c r="C6" s="36"/>
      <c r="D6" s="36"/>
      <c r="E6" s="36"/>
      <c r="F6" s="36"/>
      <c r="G6" s="37"/>
      <c r="I6" s="61"/>
      <c r="J6" s="62"/>
      <c r="K6" s="62"/>
      <c r="L6" s="62"/>
      <c r="M6" s="62"/>
      <c r="N6" s="62"/>
      <c r="O6" s="62"/>
      <c r="P6" s="62"/>
      <c r="Q6" s="62"/>
      <c r="R6" s="62"/>
      <c r="S6" s="62"/>
      <c r="T6" s="62"/>
      <c r="U6" s="62"/>
      <c r="V6" s="62"/>
      <c r="W6" s="62"/>
      <c r="X6" s="62"/>
      <c r="Y6" s="62"/>
      <c r="Z6" s="62"/>
      <c r="AA6" s="62"/>
      <c r="AB6" s="62"/>
      <c r="AC6" s="62"/>
      <c r="AD6" s="62"/>
      <c r="AE6" s="63"/>
      <c r="AF6" s="64"/>
      <c r="AG6" s="65"/>
      <c r="AH6" s="65"/>
      <c r="AI6" s="65"/>
      <c r="AJ6" s="65"/>
      <c r="AK6" s="65"/>
      <c r="AL6" s="65"/>
      <c r="AM6" s="65"/>
      <c r="AN6" s="66"/>
      <c r="AO6" s="67"/>
      <c r="AP6" s="68"/>
      <c r="AQ6" s="68"/>
      <c r="AR6" s="68"/>
      <c r="AS6" s="68"/>
      <c r="AT6" s="68"/>
      <c r="AU6" s="69"/>
      <c r="AV6" s="47" t="s">
        <v>16</v>
      </c>
      <c r="AW6" s="48"/>
      <c r="AX6" s="70" t="s">
        <v>13</v>
      </c>
      <c r="AY6" s="70"/>
      <c r="AZ6" s="70"/>
      <c r="BA6" s="70"/>
      <c r="BB6" s="70"/>
      <c r="BC6" s="70"/>
      <c r="BD6" t="s">
        <v>17</v>
      </c>
      <c r="BE6" s="71"/>
      <c r="BF6" s="72" t="s">
        <v>21</v>
      </c>
      <c r="BG6" s="72"/>
      <c r="BH6" s="72"/>
      <c r="BI6" s="72"/>
      <c r="BJ6" s="73"/>
      <c r="BK6" s="73"/>
      <c r="BL6" s="73"/>
      <c r="BM6" s="73"/>
      <c r="BN6" s="73"/>
      <c r="BO6" s="73"/>
      <c r="BP6" s="73"/>
      <c r="BQ6" s="74"/>
      <c r="BR6" s="75" t="s">
        <v>22</v>
      </c>
      <c r="BS6" s="76"/>
      <c r="BT6" s="76"/>
      <c r="BU6" s="76"/>
      <c r="BV6" s="76"/>
      <c r="BW6" s="76"/>
      <c r="BX6" s="76"/>
      <c r="BY6" s="76"/>
      <c r="BZ6" s="76"/>
      <c r="CA6" s="76"/>
      <c r="CB6" s="76"/>
      <c r="CC6" s="76"/>
      <c r="CD6" s="76"/>
      <c r="CE6" s="76"/>
      <c r="CF6" s="76"/>
      <c r="CG6" s="76"/>
      <c r="CH6" s="76"/>
      <c r="CI6" s="77"/>
      <c r="CJ6" s="78" t="s">
        <v>23</v>
      </c>
      <c r="CK6" s="79"/>
      <c r="CL6" s="79"/>
      <c r="CM6" s="79"/>
      <c r="CN6" s="79"/>
      <c r="CO6" s="79"/>
      <c r="CP6" s="79"/>
      <c r="CQ6" s="79"/>
      <c r="CR6" s="79"/>
      <c r="CS6" s="79"/>
      <c r="CT6" s="79"/>
      <c r="CU6" s="79"/>
      <c r="CV6" s="80"/>
    </row>
    <row r="7" spans="1:100" ht="18" customHeight="1" x14ac:dyDescent="0.15">
      <c r="A7" s="35"/>
      <c r="B7" s="36"/>
      <c r="C7" s="36"/>
      <c r="D7" s="36"/>
      <c r="E7" s="36"/>
      <c r="F7" s="36"/>
      <c r="G7" s="37"/>
      <c r="I7" s="81" t="s">
        <v>24</v>
      </c>
      <c r="J7" s="82"/>
      <c r="K7" s="83" t="s">
        <v>13</v>
      </c>
      <c r="L7" s="83"/>
      <c r="M7" s="83"/>
      <c r="N7" s="84" t="s">
        <v>25</v>
      </c>
      <c r="O7" s="83" t="s">
        <v>13</v>
      </c>
      <c r="P7" s="83"/>
      <c r="Q7" s="83"/>
      <c r="R7" s="84" t="s">
        <v>25</v>
      </c>
      <c r="S7" s="83" t="s">
        <v>13</v>
      </c>
      <c r="T7" s="83"/>
      <c r="U7" s="83"/>
      <c r="V7" s="83"/>
      <c r="W7" s="85" t="s">
        <v>26</v>
      </c>
      <c r="X7" s="85"/>
      <c r="Y7" s="85"/>
      <c r="Z7" s="86" t="s">
        <v>13</v>
      </c>
      <c r="AA7" s="86"/>
      <c r="AB7" s="86"/>
      <c r="AC7" s="86"/>
      <c r="AD7" s="87" t="s">
        <v>27</v>
      </c>
      <c r="AE7" s="88"/>
      <c r="AF7" s="89" t="s">
        <v>28</v>
      </c>
      <c r="AG7" s="90"/>
      <c r="AH7" s="90"/>
      <c r="AI7" s="90"/>
      <c r="AJ7" s="90"/>
      <c r="AK7" s="90"/>
      <c r="AL7" s="90"/>
      <c r="AM7" s="90"/>
      <c r="AN7" s="90"/>
      <c r="AO7" s="90"/>
      <c r="AP7" s="90"/>
      <c r="AQ7" s="90"/>
      <c r="AR7" s="90"/>
      <c r="AS7" s="90"/>
      <c r="AT7" s="90"/>
      <c r="AU7" s="91" t="s">
        <v>29</v>
      </c>
      <c r="AV7" s="92"/>
      <c r="AW7" s="93" t="s">
        <v>30</v>
      </c>
      <c r="AX7" s="93"/>
      <c r="AY7" s="93"/>
      <c r="AZ7" s="93"/>
      <c r="BA7" s="93"/>
      <c r="BB7" s="94"/>
      <c r="BC7" s="94"/>
      <c r="BD7" s="95"/>
      <c r="BE7" s="96" t="s">
        <v>31</v>
      </c>
      <c r="BF7" s="97"/>
      <c r="BG7" s="97"/>
      <c r="BH7" s="97"/>
      <c r="BI7" s="98"/>
      <c r="BJ7" s="99" t="s">
        <v>32</v>
      </c>
      <c r="BK7" s="97"/>
      <c r="BL7" s="97"/>
      <c r="BM7" s="97"/>
      <c r="BN7" s="97"/>
      <c r="BO7" s="97"/>
      <c r="BP7" s="97"/>
      <c r="BQ7" s="100"/>
      <c r="BR7" s="101" t="s">
        <v>13</v>
      </c>
      <c r="BS7" s="102"/>
      <c r="BT7" s="102"/>
      <c r="BU7" s="102"/>
      <c r="BV7" s="102"/>
      <c r="BW7" s="102"/>
      <c r="BX7" s="102"/>
      <c r="BY7" s="102"/>
      <c r="BZ7" s="102"/>
      <c r="CA7" s="102"/>
      <c r="CB7" s="102"/>
      <c r="CC7" s="102"/>
      <c r="CD7" s="102"/>
      <c r="CE7" s="102"/>
      <c r="CF7" s="102"/>
      <c r="CG7" s="102"/>
      <c r="CH7" s="102"/>
      <c r="CI7" s="103"/>
      <c r="CJ7" s="58" t="s">
        <v>33</v>
      </c>
      <c r="CK7" s="59"/>
      <c r="CL7" s="59"/>
      <c r="CM7" s="59"/>
      <c r="CN7" s="59"/>
      <c r="CO7" s="59"/>
      <c r="CP7" s="59"/>
      <c r="CQ7" s="59"/>
      <c r="CR7" s="59"/>
      <c r="CS7" s="59"/>
      <c r="CT7" s="59"/>
      <c r="CU7" s="59"/>
      <c r="CV7" s="60"/>
    </row>
    <row r="8" spans="1:100" ht="14.25" customHeight="1" thickBot="1" x14ac:dyDescent="0.2">
      <c r="A8" s="104"/>
      <c r="B8" s="105"/>
      <c r="C8" s="105"/>
      <c r="D8" s="105"/>
      <c r="E8" s="105"/>
      <c r="F8" s="105"/>
      <c r="G8" s="106"/>
      <c r="I8" s="107" t="s">
        <v>34</v>
      </c>
      <c r="J8" s="108"/>
      <c r="K8" s="108"/>
      <c r="L8" s="108"/>
      <c r="M8" s="108"/>
      <c r="N8" s="108"/>
      <c r="O8" s="108"/>
      <c r="P8" s="108"/>
      <c r="Q8" s="108"/>
      <c r="R8" s="108"/>
      <c r="S8" s="108"/>
      <c r="T8" s="108"/>
      <c r="U8" s="108"/>
      <c r="V8" s="108"/>
      <c r="W8" s="108"/>
      <c r="X8" s="108"/>
      <c r="Y8" s="108"/>
      <c r="Z8" s="108"/>
      <c r="AA8" s="108"/>
      <c r="AB8" s="108"/>
      <c r="AC8" s="108"/>
      <c r="AD8" s="108"/>
      <c r="AE8" s="109"/>
      <c r="AF8" s="110">
        <f>IF(AA65="●",S65,A12)+IF(BI61="●",BA61,AI12)+IF(CQ41="●",CI41,BQ12)</f>
        <v>0</v>
      </c>
      <c r="AG8" s="111"/>
      <c r="AH8" s="111"/>
      <c r="AI8" s="111"/>
      <c r="AJ8" s="111"/>
      <c r="AK8" s="111"/>
      <c r="AL8" s="111"/>
      <c r="AM8" s="111"/>
      <c r="AN8" s="111"/>
      <c r="AO8" s="111"/>
      <c r="AP8" s="108"/>
      <c r="AQ8" s="108"/>
      <c r="AR8" s="108"/>
      <c r="AS8" s="108"/>
      <c r="AT8" s="108"/>
      <c r="AU8" s="109"/>
      <c r="AV8" s="89" t="s">
        <v>35</v>
      </c>
      <c r="AW8" s="90"/>
      <c r="AX8" s="90"/>
      <c r="AY8" s="90"/>
      <c r="AZ8" s="90"/>
      <c r="BA8" s="90"/>
      <c r="BB8" s="90"/>
      <c r="BC8" s="90"/>
      <c r="BD8" s="112"/>
      <c r="BE8" s="113" t="s">
        <v>13</v>
      </c>
      <c r="BF8" s="114"/>
      <c r="BG8" s="114"/>
      <c r="BH8" s="114"/>
      <c r="BI8" s="115"/>
      <c r="BJ8" s="116" t="s">
        <v>13</v>
      </c>
      <c r="BK8" s="117"/>
      <c r="BL8" s="117"/>
      <c r="BM8" s="117"/>
      <c r="BN8" s="117"/>
      <c r="BO8" s="117"/>
      <c r="BP8" s="117"/>
      <c r="BQ8" s="118"/>
      <c r="BR8" s="101"/>
      <c r="BS8" s="102"/>
      <c r="BT8" s="102"/>
      <c r="BU8" s="102"/>
      <c r="BV8" s="102"/>
      <c r="BW8" s="102"/>
      <c r="BX8" s="102"/>
      <c r="BY8" s="102"/>
      <c r="BZ8" s="102"/>
      <c r="CA8" s="102"/>
      <c r="CB8" s="102"/>
      <c r="CC8" s="102"/>
      <c r="CD8" s="102"/>
      <c r="CE8" s="102"/>
      <c r="CF8" s="102"/>
      <c r="CG8" s="102"/>
      <c r="CH8" s="102"/>
      <c r="CI8" s="103"/>
      <c r="CJ8" s="119" t="s">
        <v>36</v>
      </c>
      <c r="CK8" s="120"/>
      <c r="CL8" s="120"/>
      <c r="CM8" s="120"/>
      <c r="CN8" s="120"/>
      <c r="CO8" s="120"/>
      <c r="CP8" s="120"/>
      <c r="CQ8" s="120"/>
      <c r="CR8" s="120"/>
      <c r="CS8" s="120"/>
      <c r="CT8" s="120"/>
      <c r="CU8" s="120"/>
      <c r="CV8" s="121"/>
    </row>
    <row r="9" spans="1:100" ht="14.25" customHeight="1" thickTop="1" x14ac:dyDescent="0.15">
      <c r="I9" s="38" t="s">
        <v>13</v>
      </c>
      <c r="J9" s="39"/>
      <c r="K9" s="39"/>
      <c r="L9" s="39"/>
      <c r="M9" s="39"/>
      <c r="N9" s="39"/>
      <c r="O9" s="39"/>
      <c r="P9" s="39"/>
      <c r="Q9" s="39"/>
      <c r="R9" s="39"/>
      <c r="S9" s="39"/>
      <c r="T9" s="39"/>
      <c r="U9" s="39"/>
      <c r="V9" s="39"/>
      <c r="W9" s="39"/>
      <c r="X9" s="39"/>
      <c r="Y9" s="39"/>
      <c r="Z9" s="39"/>
      <c r="AA9" s="39"/>
      <c r="AB9" s="39"/>
      <c r="AC9" s="39"/>
      <c r="AD9" s="39"/>
      <c r="AE9" s="40"/>
      <c r="AF9" s="110"/>
      <c r="AG9" s="111"/>
      <c r="AH9" s="111"/>
      <c r="AI9" s="111"/>
      <c r="AJ9" s="111"/>
      <c r="AK9" s="111"/>
      <c r="AL9" s="111"/>
      <c r="AM9" s="111"/>
      <c r="AN9" s="111"/>
      <c r="AO9" s="111"/>
      <c r="AP9" s="122" t="s">
        <v>37</v>
      </c>
      <c r="AQ9" s="123"/>
      <c r="AR9" s="123"/>
      <c r="AS9" s="123"/>
      <c r="AT9" s="123"/>
      <c r="AU9" s="124"/>
      <c r="AV9" s="125"/>
      <c r="AW9" s="108" t="s">
        <v>38</v>
      </c>
      <c r="AX9" s="108"/>
      <c r="AY9" s="108"/>
      <c r="AZ9" s="108"/>
      <c r="BA9" s="108"/>
      <c r="BB9" s="125"/>
      <c r="BE9" s="113"/>
      <c r="BF9" s="114"/>
      <c r="BG9" s="114"/>
      <c r="BH9" s="114"/>
      <c r="BI9" s="115"/>
      <c r="BJ9" s="116"/>
      <c r="BK9" s="117"/>
      <c r="BL9" s="117"/>
      <c r="BM9" s="117"/>
      <c r="BN9" s="117"/>
      <c r="BO9" s="117"/>
      <c r="BP9" s="117"/>
      <c r="BQ9" s="118"/>
      <c r="BR9" s="101"/>
      <c r="BS9" s="102"/>
      <c r="BT9" s="102"/>
      <c r="BU9" s="102"/>
      <c r="BV9" s="102"/>
      <c r="BW9" s="102"/>
      <c r="BX9" s="102"/>
      <c r="BY9" s="102"/>
      <c r="BZ9" s="102"/>
      <c r="CA9" s="102"/>
      <c r="CB9" s="102"/>
      <c r="CC9" s="102"/>
      <c r="CD9" s="102"/>
      <c r="CE9" s="102"/>
      <c r="CF9" s="102"/>
      <c r="CG9" s="102"/>
      <c r="CH9" s="102"/>
      <c r="CI9" s="103"/>
      <c r="CJ9" s="58" t="s">
        <v>39</v>
      </c>
      <c r="CK9" s="59"/>
      <c r="CL9" s="59"/>
      <c r="CM9" s="59"/>
      <c r="CN9" s="59"/>
      <c r="CO9" s="59"/>
      <c r="CP9" s="59"/>
      <c r="CQ9" s="59"/>
      <c r="CR9" s="59"/>
      <c r="CS9" s="59"/>
      <c r="CT9" s="59"/>
      <c r="CU9" s="59"/>
      <c r="CV9" s="60"/>
    </row>
    <row r="10" spans="1:100" ht="18" thickBot="1" x14ac:dyDescent="0.2">
      <c r="I10" s="126"/>
      <c r="J10" s="127"/>
      <c r="K10" s="127"/>
      <c r="L10" s="127"/>
      <c r="M10" s="127"/>
      <c r="N10" s="127"/>
      <c r="O10" s="127"/>
      <c r="P10" s="127"/>
      <c r="Q10" s="127"/>
      <c r="R10" s="127"/>
      <c r="S10" s="127"/>
      <c r="T10" s="127"/>
      <c r="U10" s="127"/>
      <c r="V10" s="127"/>
      <c r="W10" s="127"/>
      <c r="X10" s="127"/>
      <c r="Y10" s="127"/>
      <c r="Z10" s="127"/>
      <c r="AA10" s="127"/>
      <c r="AB10" s="127"/>
      <c r="AC10" s="127"/>
      <c r="AD10" s="127"/>
      <c r="AE10" s="128"/>
      <c r="AF10" s="129"/>
      <c r="AG10" s="130"/>
      <c r="AH10" s="130"/>
      <c r="AI10" s="130"/>
      <c r="AJ10" s="130"/>
      <c r="AK10" s="130"/>
      <c r="AL10" s="130"/>
      <c r="AM10" s="130"/>
      <c r="AN10" s="130"/>
      <c r="AO10" s="130"/>
      <c r="AP10" s="131"/>
      <c r="AQ10" s="132"/>
      <c r="AR10" s="132"/>
      <c r="AS10" s="132"/>
      <c r="AT10" s="132"/>
      <c r="AU10" s="133"/>
      <c r="AV10" s="134"/>
      <c r="AW10" s="12" t="s">
        <v>40</v>
      </c>
      <c r="AX10" s="12"/>
      <c r="AY10" s="12"/>
      <c r="AZ10" s="134"/>
      <c r="BA10" s="135" t="s">
        <v>41</v>
      </c>
      <c r="BB10" s="135"/>
      <c r="BC10" s="135"/>
      <c r="BD10" s="136"/>
      <c r="BE10" s="137"/>
      <c r="BF10" s="138"/>
      <c r="BG10" s="138"/>
      <c r="BH10" s="138"/>
      <c r="BI10" s="139"/>
      <c r="BJ10" s="140"/>
      <c r="BK10" s="141"/>
      <c r="BL10" s="141"/>
      <c r="BM10" s="141"/>
      <c r="BN10" s="141"/>
      <c r="BO10" s="141"/>
      <c r="BP10" s="141"/>
      <c r="BQ10" s="142"/>
      <c r="BR10" s="143"/>
      <c r="BS10" s="144"/>
      <c r="BT10" s="144"/>
      <c r="BU10" s="144"/>
      <c r="BV10" s="144"/>
      <c r="BW10" s="144"/>
      <c r="BX10" s="144"/>
      <c r="BY10" s="144"/>
      <c r="BZ10" s="144"/>
      <c r="CA10" s="144"/>
      <c r="CB10" s="144"/>
      <c r="CC10" s="144"/>
      <c r="CD10" s="144"/>
      <c r="CE10" s="144"/>
      <c r="CF10" s="144"/>
      <c r="CG10" s="144"/>
      <c r="CH10" s="144"/>
      <c r="CI10" s="145"/>
      <c r="CJ10" s="146" t="s">
        <v>42</v>
      </c>
      <c r="CK10" s="147"/>
      <c r="CL10" s="147"/>
      <c r="CM10" s="147"/>
      <c r="CN10" s="147"/>
      <c r="CO10" s="147"/>
      <c r="CP10" s="147"/>
      <c r="CQ10" s="147"/>
      <c r="CR10" s="147"/>
      <c r="CS10" s="147"/>
      <c r="CT10" s="147"/>
      <c r="CU10" s="147"/>
      <c r="CV10" s="148"/>
    </row>
    <row r="11" spans="1:100" ht="8.25" customHeight="1" thickTop="1" thickBot="1" x14ac:dyDescent="0.2"/>
    <row r="12" spans="1:100" ht="21" customHeight="1" thickBot="1" x14ac:dyDescent="0.2">
      <c r="A12" s="149">
        <f>IF(AA65="●",S65,SUMIF(N26,"●",K26)+SUMIF(N32,"●",K32)+SUMIF(N41,"●",K41)+SUMIF(N47,"●",K47)+SUMIF(N54,"●",K54)+SUMIF(N57,"●",K57)+SUMIF(N64,"●",K64)+SUMIF(N69,"●",K69)+SUMIF(AD26,"●",AA26)+SUMIF(AD32,"●",AA32)+SUMIF(AD40,"●",AA40)+SUMIF(AD48,"●",AA48)+SUMIF(AD58,"●",AA58)+SUMIF(AD64,"●",AA64)+SUM(N26,N32,N41,N47,N54,N57,N64,N69,AD26,AD32,AD40,AD48,AD58,AD64))</f>
        <v>0</v>
      </c>
      <c r="B12" s="150"/>
      <c r="C12" s="150"/>
      <c r="D12" s="150"/>
      <c r="E12" s="150"/>
      <c r="F12" s="150"/>
      <c r="G12" s="150"/>
      <c r="H12" s="150"/>
      <c r="I12" s="151" t="s">
        <v>43</v>
      </c>
      <c r="J12" s="151"/>
      <c r="K12" s="152" t="s">
        <v>44</v>
      </c>
      <c r="L12" s="152"/>
      <c r="M12" s="152"/>
      <c r="N12" s="152"/>
      <c r="O12" s="152"/>
      <c r="P12" s="152"/>
      <c r="Q12" s="152"/>
      <c r="R12" s="152"/>
      <c r="S12" s="152"/>
      <c r="T12" s="152"/>
      <c r="U12" s="152"/>
      <c r="V12" s="152"/>
      <c r="W12" s="153">
        <f>IF(AA65="●",93,IF(N26="●",COUNTA(K14:K25),COUNTA(N14:N25))+IF(N32="●",COUNTA(K27:K31),COUNTA(N27:N31))+IF(N41="●",COUNTA(K33:K40),COUNTA(N33:N40))+IF(N47="●",COUNTA(K42:K46),COUNTA(N42:N46))+IF(N54="●",COUNTA(K48:K53),COUNTA(N48:N53))+IF(N57="●",COUNTA(K55:K56),COUNTA(N55:N56))+IF(N64="●",COUNTA(K58:K63),COUNTA(N58:N63))+IF(N69="●",COUNTA(K65:K68),COUNTA(N65:N68))+IF(AD26="●",COUNTA(AA14:AA25),COUNTA(AD14:AD25))+IF(AD32="●",COUNTA(AA27:AA31),COUNTA(AD27:AD31))+IF(AD40="●",COUNTA(AA33:AA39),COUNTA(AD33:AD39))+IF(AD48="●",COUNTA(AA41:AA47),COUNTA(AD41:AD47))+IF(AD58="●",COUNTA(AA49:AA57),COUNTA(AD49:AD57))+IF(AD64="●",COUNTA(AA59:AA63),COUNTA(AD59:AD63)))</f>
        <v>0</v>
      </c>
      <c r="X12" s="153"/>
      <c r="Y12" s="153"/>
      <c r="Z12" s="153"/>
      <c r="AA12" s="153"/>
      <c r="AB12" s="153"/>
      <c r="AC12" s="154" t="s">
        <v>45</v>
      </c>
      <c r="AD12" s="154"/>
      <c r="AE12" s="154"/>
      <c r="AF12" s="155"/>
      <c r="AI12" s="149">
        <f>IF(BI61="●",BA61,SUMIF(AV17,"●",AS17)+SUMIF(AV20,"●",AS20)+SUMIF(AV23,"●",AS23)+SUMIF(AV33,"●",AS33)+SUMIF(AV44,"●",AS44)+SUMIF(AV54,"●",AS54)+SUMIF(AV59,"●",AS59)+SUMIF(AV63,"●",AS63)+SUMIF(AV67,"●",AS67)+SUMIF(BL27,"●",BI27)+SUMIF(BL32,"●",BI32)+SUMIF(BL48,"●",BI48)+SUMIF(BL60,"●",BI60)+SUM(AV17,AV20,AV23,AV33,AV44,AV54,AV59,AV63,AV67,BL27,BL32,BL48,BL60))</f>
        <v>0</v>
      </c>
      <c r="AJ12" s="150"/>
      <c r="AK12" s="150"/>
      <c r="AL12" s="150"/>
      <c r="AM12" s="150"/>
      <c r="AN12" s="150"/>
      <c r="AO12" s="150"/>
      <c r="AP12" s="150"/>
      <c r="AQ12" s="151" t="s">
        <v>43</v>
      </c>
      <c r="AR12" s="151"/>
      <c r="AS12" s="152" t="s">
        <v>46</v>
      </c>
      <c r="AT12" s="152"/>
      <c r="AU12" s="152"/>
      <c r="AV12" s="152"/>
      <c r="AW12" s="152"/>
      <c r="AX12" s="152"/>
      <c r="AY12" s="152"/>
      <c r="AZ12" s="152"/>
      <c r="BA12" s="152"/>
      <c r="BB12" s="152"/>
      <c r="BC12" s="152"/>
      <c r="BD12" s="152"/>
      <c r="BE12" s="153">
        <f>IF(BI61="●",88,IF(AV17="●",COUNTA(AS14:AS16),COUNTA(AV14:AV16))+IF(AV20="●",COUNTA(AS18:AS19),COUNTA(AV18:AV19))+IF(AV23="●",COUNTA(AS21:AS22),COUNTA(AV21:AV22))+IF(AV33="●",COUNTA(AS24:AS32),COUNTA(AV24:AV32))+IF(AV44="●",COUNTA(AS34:AS43),COUNTA(AV34:AV43))+IF(AV54="●",COUNTA(AS45:AS53),COUNTA(AV45:AV53))+IF(AV59="●",COUNTA(AS55:AS58),COUNTA(AV55:AV58))+IF(AV63="●",COUNTA(AS60:AS62),COUNTA(AV60:AV62))+IF(AV67="●",COUNTA(AS64:AS66),COUNTA(AV64:AV66))+IF(BL27="●",COUNTA(BI14:BI26),COUNTA(BL14:BL26))+IF(BL32="●",COUNTA(BI28:BI31),COUNTA(BL28:BL31))+IF(BL48="●",COUNTA(BI33:BI47),COUNTA(BL33:BL47))+IF(BL60="●",COUNTA(BI49:BI59),COUNTA(BL49:BL59)))</f>
        <v>0</v>
      </c>
      <c r="BF12" s="153"/>
      <c r="BG12" s="153"/>
      <c r="BH12" s="153"/>
      <c r="BI12" s="153"/>
      <c r="BJ12" s="153"/>
      <c r="BK12" s="154" t="s">
        <v>45</v>
      </c>
      <c r="BL12" s="154"/>
      <c r="BM12" s="154"/>
      <c r="BN12" s="155"/>
      <c r="BQ12" s="149">
        <f>IF(CQ41="●",CI41,SUMIF(CD17,"●",CA17)+SUMIF(CD27,"●",CA27)+SUMIF(CD33,"●",CA33)+SUMIF(CD39,"●",CA39)+SUMIF(CD45,"●",CA45)+SUMIF(CD57,"●",CA57)+SUMIF(CD64,"●",CA64)+SUMIF(CT19,"●",CQ19)+SUMIF(CT22,"●",CQ22)+SUMIF(CT27,"●",CQ27)+SUMIF(CT33,"●",CQ33)+SUMIF(CT36,"●",CQ36)+SUMIF(CT38,"●",CQ38)+SUMIF(CT40,"●",CQ40)+SUM(CD17,CD27,CD33,CD39,CD45,CD57,CD64,CT19,CT22,CT27,CT33,CT36,CT38,CT40))</f>
        <v>0</v>
      </c>
      <c r="BR12" s="150"/>
      <c r="BS12" s="150"/>
      <c r="BT12" s="150"/>
      <c r="BU12" s="150"/>
      <c r="BV12" s="150"/>
      <c r="BW12" s="150"/>
      <c r="BX12" s="150"/>
      <c r="BY12" s="151" t="s">
        <v>43</v>
      </c>
      <c r="BZ12" s="151"/>
      <c r="CA12" s="152" t="s">
        <v>47</v>
      </c>
      <c r="CB12" s="152"/>
      <c r="CC12" s="152"/>
      <c r="CD12" s="152"/>
      <c r="CE12" s="152"/>
      <c r="CF12" s="152"/>
      <c r="CG12" s="152"/>
      <c r="CH12" s="152"/>
      <c r="CI12" s="152"/>
      <c r="CJ12" s="152"/>
      <c r="CK12" s="152"/>
      <c r="CL12" s="152"/>
      <c r="CM12" s="153">
        <f>IF(CQ41="●",62,IF(CD17="●",COUNTA(CA15:CA16),COUNTA(CD15:CD16))+IF(CD27="●",COUNTA(CA18:CA26),COUNTA(CD18:CD26))+IF(CD33="●",COUNTA(CA28:CA32),COUNTA(CD28:CD32))+IF(CD39="●",COUNTA(CA34:CA38),COUNTA(CD34:CD38))+IF(CD45="●",COUNTA(CA40:CA44),COUNTA(CD40:CD44))+IF(CD57="●",COUNTA(CA46:CA56),COUNTA(CD46:CD56))+IF(CD64="●",COUNTA(CA58:CA63),COUNTA(CD58:CD63))+IF(CT19="●",COUNTA(CQ15:CQ18),COUNTA(CT15:CT18))+IF(CT22="●",COUNTA(CQ20:CQ21),COUNTA(CT20:CT21))+IF(CT27="●",COUNTA(CQ23:CQ26),COUNTA(CT23:CT26))+IF(CT33="●",COUNTA(CQ28:CQ32),COUNTA(CT28:CT32))+IF(CT36="●",COUNTA(CQ34:CQ35),COUNTA(CT34:CT35))+IF(CT38="●",COUNTA(CQ37),COUNTA(CT37))+IF(CT40="●",COUNTA(CQ39),COUNTA(CT39)))</f>
        <v>0</v>
      </c>
      <c r="CN12" s="153"/>
      <c r="CO12" s="153"/>
      <c r="CP12" s="153"/>
      <c r="CQ12" s="153"/>
      <c r="CR12" s="153"/>
      <c r="CS12" s="154" t="s">
        <v>45</v>
      </c>
      <c r="CT12" s="154"/>
      <c r="CU12" s="154"/>
      <c r="CV12" s="155"/>
    </row>
    <row r="13" spans="1:100" ht="14.25" customHeight="1" thickBot="1" x14ac:dyDescent="0.2">
      <c r="A13" s="156" t="s">
        <v>48</v>
      </c>
      <c r="B13" s="157"/>
      <c r="C13" s="157" t="s">
        <v>49</v>
      </c>
      <c r="D13" s="157"/>
      <c r="E13" s="157"/>
      <c r="F13" s="157"/>
      <c r="G13" s="157"/>
      <c r="H13" s="157"/>
      <c r="I13" s="157"/>
      <c r="J13" s="157"/>
      <c r="K13" s="157" t="s">
        <v>50</v>
      </c>
      <c r="L13" s="157"/>
      <c r="M13" s="157"/>
      <c r="N13" s="158" t="s">
        <v>51</v>
      </c>
      <c r="O13" s="159"/>
      <c r="P13" s="160"/>
      <c r="Q13" s="156" t="s">
        <v>48</v>
      </c>
      <c r="R13" s="157"/>
      <c r="S13" s="157" t="s">
        <v>49</v>
      </c>
      <c r="T13" s="157"/>
      <c r="U13" s="157"/>
      <c r="V13" s="157"/>
      <c r="W13" s="157"/>
      <c r="X13" s="157"/>
      <c r="Y13" s="157"/>
      <c r="Z13" s="157"/>
      <c r="AA13" s="157" t="s">
        <v>50</v>
      </c>
      <c r="AB13" s="157"/>
      <c r="AC13" s="157"/>
      <c r="AD13" s="158" t="s">
        <v>51</v>
      </c>
      <c r="AE13" s="159"/>
      <c r="AF13" s="160"/>
      <c r="AI13" s="156" t="s">
        <v>48</v>
      </c>
      <c r="AJ13" s="157"/>
      <c r="AK13" s="157" t="s">
        <v>49</v>
      </c>
      <c r="AL13" s="157"/>
      <c r="AM13" s="157"/>
      <c r="AN13" s="157"/>
      <c r="AO13" s="157"/>
      <c r="AP13" s="157"/>
      <c r="AQ13" s="157"/>
      <c r="AR13" s="157"/>
      <c r="AS13" s="157" t="s">
        <v>50</v>
      </c>
      <c r="AT13" s="157"/>
      <c r="AU13" s="157"/>
      <c r="AV13" s="158" t="s">
        <v>51</v>
      </c>
      <c r="AW13" s="159"/>
      <c r="AX13" s="160"/>
      <c r="AY13" s="156" t="s">
        <v>48</v>
      </c>
      <c r="AZ13" s="157"/>
      <c r="BA13" s="157" t="s">
        <v>49</v>
      </c>
      <c r="BB13" s="157"/>
      <c r="BC13" s="157"/>
      <c r="BD13" s="157"/>
      <c r="BE13" s="157"/>
      <c r="BF13" s="157"/>
      <c r="BG13" s="157"/>
      <c r="BH13" s="157"/>
      <c r="BI13" s="157" t="s">
        <v>50</v>
      </c>
      <c r="BJ13" s="157"/>
      <c r="BK13" s="157"/>
      <c r="BL13" s="158" t="s">
        <v>51</v>
      </c>
      <c r="BM13" s="159"/>
      <c r="BN13" s="160"/>
      <c r="BQ13" s="156" t="s">
        <v>48</v>
      </c>
      <c r="BR13" s="157"/>
      <c r="BS13" s="157" t="s">
        <v>49</v>
      </c>
      <c r="BT13" s="157"/>
      <c r="BU13" s="157"/>
      <c r="BV13" s="157"/>
      <c r="BW13" s="157"/>
      <c r="BX13" s="157"/>
      <c r="BY13" s="157"/>
      <c r="BZ13" s="157"/>
      <c r="CA13" s="157" t="s">
        <v>50</v>
      </c>
      <c r="CB13" s="157"/>
      <c r="CC13" s="157"/>
      <c r="CD13" s="161" t="s">
        <v>51</v>
      </c>
      <c r="CE13" s="162"/>
      <c r="CF13" s="163"/>
      <c r="CG13" s="156" t="s">
        <v>48</v>
      </c>
      <c r="CH13" s="157"/>
      <c r="CI13" s="157" t="s">
        <v>49</v>
      </c>
      <c r="CJ13" s="157"/>
      <c r="CK13" s="157"/>
      <c r="CL13" s="157"/>
      <c r="CM13" s="157"/>
      <c r="CN13" s="157"/>
      <c r="CO13" s="157"/>
      <c r="CP13" s="157"/>
      <c r="CQ13" s="157" t="s">
        <v>50</v>
      </c>
      <c r="CR13" s="157"/>
      <c r="CS13" s="157"/>
      <c r="CT13" s="158" t="s">
        <v>51</v>
      </c>
      <c r="CU13" s="159"/>
      <c r="CV13" s="160"/>
    </row>
    <row r="14" spans="1:100" ht="14.25" customHeight="1" thickTop="1" thickBot="1" x14ac:dyDescent="0.2">
      <c r="A14" s="164" t="s">
        <v>52</v>
      </c>
      <c r="B14" s="165"/>
      <c r="C14" s="166" t="s">
        <v>376</v>
      </c>
      <c r="D14" s="166"/>
      <c r="E14" s="166"/>
      <c r="F14" s="166"/>
      <c r="G14" s="166"/>
      <c r="H14" s="166"/>
      <c r="I14" s="166"/>
      <c r="J14" s="166"/>
      <c r="K14" s="167">
        <v>275</v>
      </c>
      <c r="L14" s="168"/>
      <c r="M14" s="169"/>
      <c r="N14" s="170"/>
      <c r="O14" s="171"/>
      <c r="P14" s="172"/>
      <c r="Q14" s="164" t="s">
        <v>53</v>
      </c>
      <c r="R14" s="165"/>
      <c r="S14" s="166" t="s">
        <v>424</v>
      </c>
      <c r="T14" s="166"/>
      <c r="U14" s="166"/>
      <c r="V14" s="166"/>
      <c r="W14" s="166"/>
      <c r="X14" s="166"/>
      <c r="Y14" s="166"/>
      <c r="Z14" s="166"/>
      <c r="AA14" s="173">
        <v>430</v>
      </c>
      <c r="AB14" s="174"/>
      <c r="AC14" s="175"/>
      <c r="AD14" s="176"/>
      <c r="AE14" s="177"/>
      <c r="AF14" s="178"/>
      <c r="AI14" s="164" t="s">
        <v>54</v>
      </c>
      <c r="AJ14" s="165"/>
      <c r="AK14" s="166" t="s">
        <v>469</v>
      </c>
      <c r="AL14" s="166"/>
      <c r="AM14" s="166"/>
      <c r="AN14" s="166"/>
      <c r="AO14" s="166"/>
      <c r="AP14" s="166"/>
      <c r="AQ14" s="166"/>
      <c r="AR14" s="166"/>
      <c r="AS14" s="173">
        <v>200</v>
      </c>
      <c r="AT14" s="174"/>
      <c r="AU14" s="175"/>
      <c r="AV14" s="176"/>
      <c r="AW14" s="177"/>
      <c r="AX14" s="178"/>
      <c r="AY14" s="164" t="s">
        <v>55</v>
      </c>
      <c r="AZ14" s="165"/>
      <c r="BA14" s="166" t="s">
        <v>514</v>
      </c>
      <c r="BB14" s="166"/>
      <c r="BC14" s="166"/>
      <c r="BD14" s="166"/>
      <c r="BE14" s="166"/>
      <c r="BF14" s="166"/>
      <c r="BG14" s="166"/>
      <c r="BH14" s="166"/>
      <c r="BI14" s="173">
        <v>380</v>
      </c>
      <c r="BJ14" s="174"/>
      <c r="BK14" s="175"/>
      <c r="BL14" s="176"/>
      <c r="BM14" s="177"/>
      <c r="BN14" s="178"/>
      <c r="BQ14" s="179" t="s">
        <v>56</v>
      </c>
      <c r="BR14" s="180"/>
      <c r="BS14" s="180"/>
      <c r="BT14" s="180"/>
      <c r="BU14" s="180"/>
      <c r="BV14" s="180"/>
      <c r="BW14" s="180"/>
      <c r="BX14" s="180"/>
      <c r="BY14" s="180"/>
      <c r="BZ14" s="181"/>
      <c r="CA14" s="182">
        <f>CA17+CA27+CA33+CA39+CA45+CA57+CA64</f>
        <v>19323</v>
      </c>
      <c r="CB14" s="183"/>
      <c r="CC14" s="184"/>
      <c r="CD14" s="185" t="s">
        <v>57</v>
      </c>
      <c r="CE14" s="186"/>
      <c r="CF14" s="187"/>
      <c r="CG14" s="179" t="s">
        <v>58</v>
      </c>
      <c r="CH14" s="180"/>
      <c r="CI14" s="180"/>
      <c r="CJ14" s="180"/>
      <c r="CK14" s="180"/>
      <c r="CL14" s="180"/>
      <c r="CM14" s="180"/>
      <c r="CN14" s="180"/>
      <c r="CO14" s="180"/>
      <c r="CP14" s="181"/>
      <c r="CQ14" s="182">
        <f>CQ19+CQ22+CQ27+CQ33+CQ36+CQ38+CQ40</f>
        <v>10632</v>
      </c>
      <c r="CR14" s="183"/>
      <c r="CS14" s="184"/>
      <c r="CT14" s="185" t="s">
        <v>57</v>
      </c>
      <c r="CU14" s="186"/>
      <c r="CV14" s="187"/>
    </row>
    <row r="15" spans="1:100" ht="13.5" customHeight="1" thickTop="1" x14ac:dyDescent="0.15">
      <c r="A15" s="164" t="s">
        <v>59</v>
      </c>
      <c r="B15" s="165"/>
      <c r="C15" s="166" t="s">
        <v>377</v>
      </c>
      <c r="D15" s="166"/>
      <c r="E15" s="166"/>
      <c r="F15" s="166"/>
      <c r="G15" s="166"/>
      <c r="H15" s="166"/>
      <c r="I15" s="166"/>
      <c r="J15" s="166"/>
      <c r="K15" s="173">
        <v>338</v>
      </c>
      <c r="L15" s="174"/>
      <c r="M15" s="175"/>
      <c r="N15" s="176"/>
      <c r="O15" s="177"/>
      <c r="P15" s="178"/>
      <c r="Q15" s="164" t="s">
        <v>60</v>
      </c>
      <c r="R15" s="165"/>
      <c r="S15" s="166" t="s">
        <v>425</v>
      </c>
      <c r="T15" s="166"/>
      <c r="U15" s="166"/>
      <c r="V15" s="166"/>
      <c r="W15" s="166"/>
      <c r="X15" s="166"/>
      <c r="Y15" s="166"/>
      <c r="Z15" s="166"/>
      <c r="AA15" s="173">
        <v>217</v>
      </c>
      <c r="AB15" s="174"/>
      <c r="AC15" s="175"/>
      <c r="AD15" s="176"/>
      <c r="AE15" s="177"/>
      <c r="AF15" s="178"/>
      <c r="AI15" s="164" t="s">
        <v>61</v>
      </c>
      <c r="AJ15" s="165"/>
      <c r="AK15" s="188" t="s">
        <v>470</v>
      </c>
      <c r="AL15" s="189"/>
      <c r="AM15" s="189"/>
      <c r="AN15" s="189"/>
      <c r="AO15" s="189"/>
      <c r="AP15" s="189"/>
      <c r="AQ15" s="189"/>
      <c r="AR15" s="190"/>
      <c r="AS15" s="173">
        <v>300</v>
      </c>
      <c r="AT15" s="174"/>
      <c r="AU15" s="175"/>
      <c r="AV15" s="176"/>
      <c r="AW15" s="177"/>
      <c r="AX15" s="178"/>
      <c r="AY15" s="164" t="s">
        <v>62</v>
      </c>
      <c r="AZ15" s="165"/>
      <c r="BA15" s="166" t="s">
        <v>515</v>
      </c>
      <c r="BB15" s="166"/>
      <c r="BC15" s="166"/>
      <c r="BD15" s="166"/>
      <c r="BE15" s="166"/>
      <c r="BF15" s="166"/>
      <c r="BG15" s="166"/>
      <c r="BH15" s="166"/>
      <c r="BI15" s="173">
        <v>385</v>
      </c>
      <c r="BJ15" s="174"/>
      <c r="BK15" s="175"/>
      <c r="BL15" s="176"/>
      <c r="BM15" s="177"/>
      <c r="BN15" s="178"/>
      <c r="BQ15" s="191" t="s">
        <v>63</v>
      </c>
      <c r="BR15" s="192"/>
      <c r="BS15" s="166" t="s">
        <v>557</v>
      </c>
      <c r="BT15" s="166"/>
      <c r="BU15" s="166"/>
      <c r="BV15" s="166"/>
      <c r="BW15" s="166"/>
      <c r="BX15" s="166"/>
      <c r="BY15" s="166"/>
      <c r="BZ15" s="166"/>
      <c r="CA15" s="193">
        <v>411</v>
      </c>
      <c r="CB15" s="193"/>
      <c r="CC15" s="194"/>
      <c r="CD15" s="176"/>
      <c r="CE15" s="177"/>
      <c r="CF15" s="178"/>
      <c r="CG15" s="191" t="s">
        <v>64</v>
      </c>
      <c r="CH15" s="192"/>
      <c r="CI15" s="166" t="s">
        <v>600</v>
      </c>
      <c r="CJ15" s="166"/>
      <c r="CK15" s="166"/>
      <c r="CL15" s="166"/>
      <c r="CM15" s="166"/>
      <c r="CN15" s="166"/>
      <c r="CO15" s="166"/>
      <c r="CP15" s="166"/>
      <c r="CQ15" s="173">
        <v>706</v>
      </c>
      <c r="CR15" s="174"/>
      <c r="CS15" s="175"/>
      <c r="CT15" s="176"/>
      <c r="CU15" s="177"/>
      <c r="CV15" s="178"/>
    </row>
    <row r="16" spans="1:100" ht="13.5" customHeight="1" x14ac:dyDescent="0.15">
      <c r="A16" s="164" t="s">
        <v>65</v>
      </c>
      <c r="B16" s="165"/>
      <c r="C16" s="166" t="s">
        <v>378</v>
      </c>
      <c r="D16" s="166"/>
      <c r="E16" s="166"/>
      <c r="F16" s="166"/>
      <c r="G16" s="166"/>
      <c r="H16" s="166"/>
      <c r="I16" s="166"/>
      <c r="J16" s="166"/>
      <c r="K16" s="173">
        <v>445</v>
      </c>
      <c r="L16" s="174"/>
      <c r="M16" s="175"/>
      <c r="N16" s="176"/>
      <c r="O16" s="177"/>
      <c r="P16" s="178"/>
      <c r="Q16" s="164" t="s">
        <v>66</v>
      </c>
      <c r="R16" s="165"/>
      <c r="S16" s="166" t="s">
        <v>426</v>
      </c>
      <c r="T16" s="166"/>
      <c r="U16" s="166"/>
      <c r="V16" s="166"/>
      <c r="W16" s="166"/>
      <c r="X16" s="166"/>
      <c r="Y16" s="166"/>
      <c r="Z16" s="166"/>
      <c r="AA16" s="173">
        <v>633</v>
      </c>
      <c r="AB16" s="174"/>
      <c r="AC16" s="175"/>
      <c r="AD16" s="176"/>
      <c r="AE16" s="177"/>
      <c r="AF16" s="178"/>
      <c r="AI16" s="164" t="s">
        <v>67</v>
      </c>
      <c r="AJ16" s="165"/>
      <c r="AK16" s="188" t="s">
        <v>471</v>
      </c>
      <c r="AL16" s="189"/>
      <c r="AM16" s="189"/>
      <c r="AN16" s="189"/>
      <c r="AO16" s="189"/>
      <c r="AP16" s="189"/>
      <c r="AQ16" s="189"/>
      <c r="AR16" s="190"/>
      <c r="AS16" s="173">
        <v>416</v>
      </c>
      <c r="AT16" s="174"/>
      <c r="AU16" s="175"/>
      <c r="AV16" s="176"/>
      <c r="AW16" s="177"/>
      <c r="AX16" s="178"/>
      <c r="AY16" s="164" t="s">
        <v>68</v>
      </c>
      <c r="AZ16" s="165"/>
      <c r="BA16" s="166" t="s">
        <v>516</v>
      </c>
      <c r="BB16" s="166"/>
      <c r="BC16" s="166"/>
      <c r="BD16" s="166"/>
      <c r="BE16" s="166"/>
      <c r="BF16" s="166"/>
      <c r="BG16" s="166"/>
      <c r="BH16" s="166"/>
      <c r="BI16" s="173">
        <v>420</v>
      </c>
      <c r="BJ16" s="174"/>
      <c r="BK16" s="175"/>
      <c r="BL16" s="176"/>
      <c r="BM16" s="177"/>
      <c r="BN16" s="178"/>
      <c r="BQ16" s="191" t="s">
        <v>69</v>
      </c>
      <c r="BR16" s="192"/>
      <c r="BS16" s="166" t="s">
        <v>558</v>
      </c>
      <c r="BT16" s="166"/>
      <c r="BU16" s="166"/>
      <c r="BV16" s="166"/>
      <c r="BW16" s="166"/>
      <c r="BX16" s="166"/>
      <c r="BY16" s="166"/>
      <c r="BZ16" s="166"/>
      <c r="CA16" s="193">
        <v>520</v>
      </c>
      <c r="CB16" s="193"/>
      <c r="CC16" s="194"/>
      <c r="CD16" s="176"/>
      <c r="CE16" s="177"/>
      <c r="CF16" s="178"/>
      <c r="CG16" s="191" t="s">
        <v>70</v>
      </c>
      <c r="CH16" s="192"/>
      <c r="CI16" s="166" t="s">
        <v>601</v>
      </c>
      <c r="CJ16" s="166"/>
      <c r="CK16" s="166"/>
      <c r="CL16" s="166"/>
      <c r="CM16" s="166"/>
      <c r="CN16" s="166"/>
      <c r="CO16" s="166"/>
      <c r="CP16" s="166"/>
      <c r="CQ16" s="173">
        <v>518</v>
      </c>
      <c r="CR16" s="174"/>
      <c r="CS16" s="175"/>
      <c r="CT16" s="176"/>
      <c r="CU16" s="177"/>
      <c r="CV16" s="178"/>
    </row>
    <row r="17" spans="1:100" ht="13.5" customHeight="1" x14ac:dyDescent="0.15">
      <c r="A17" s="164" t="s">
        <v>71</v>
      </c>
      <c r="B17" s="165"/>
      <c r="C17" s="166" t="s">
        <v>379</v>
      </c>
      <c r="D17" s="166"/>
      <c r="E17" s="166"/>
      <c r="F17" s="166"/>
      <c r="G17" s="166"/>
      <c r="H17" s="166"/>
      <c r="I17" s="166"/>
      <c r="J17" s="166"/>
      <c r="K17" s="173">
        <v>440</v>
      </c>
      <c r="L17" s="174"/>
      <c r="M17" s="175"/>
      <c r="N17" s="176"/>
      <c r="O17" s="177"/>
      <c r="P17" s="178"/>
      <c r="Q17" s="164" t="s">
        <v>72</v>
      </c>
      <c r="R17" s="165"/>
      <c r="S17" s="166" t="s">
        <v>427</v>
      </c>
      <c r="T17" s="166"/>
      <c r="U17" s="166"/>
      <c r="V17" s="166"/>
      <c r="W17" s="166"/>
      <c r="X17" s="166"/>
      <c r="Y17" s="166"/>
      <c r="Z17" s="166"/>
      <c r="AA17" s="173">
        <v>325</v>
      </c>
      <c r="AB17" s="174"/>
      <c r="AC17" s="175"/>
      <c r="AD17" s="176"/>
      <c r="AE17" s="177"/>
      <c r="AF17" s="178"/>
      <c r="AI17" s="195" t="s">
        <v>73</v>
      </c>
      <c r="AJ17" s="196"/>
      <c r="AK17" s="196"/>
      <c r="AL17" s="196"/>
      <c r="AM17" s="196"/>
      <c r="AN17" s="196"/>
      <c r="AO17" s="196"/>
      <c r="AP17" s="196"/>
      <c r="AQ17" s="196"/>
      <c r="AR17" s="196"/>
      <c r="AS17" s="197">
        <f>SUM(AS14:AU16)</f>
        <v>916</v>
      </c>
      <c r="AT17" s="197"/>
      <c r="AU17" s="198"/>
      <c r="AV17" s="199" t="str">
        <f>IF(BI61="●","●",IF(COUNTA(AV14:AV16)=0,"",SUMIF(AV14:AV16,"●",AS14:AS16)+SUM(AV14:AV16)))</f>
        <v/>
      </c>
      <c r="AW17" s="200"/>
      <c r="AX17" s="201"/>
      <c r="AY17" s="164" t="s">
        <v>74</v>
      </c>
      <c r="AZ17" s="165"/>
      <c r="BA17" s="166" t="s">
        <v>517</v>
      </c>
      <c r="BB17" s="166"/>
      <c r="BC17" s="166"/>
      <c r="BD17" s="166"/>
      <c r="BE17" s="166"/>
      <c r="BF17" s="166"/>
      <c r="BG17" s="166"/>
      <c r="BH17" s="166"/>
      <c r="BI17" s="173">
        <v>315</v>
      </c>
      <c r="BJ17" s="174"/>
      <c r="BK17" s="175"/>
      <c r="BL17" s="176"/>
      <c r="BM17" s="177"/>
      <c r="BN17" s="178"/>
      <c r="BQ17" s="195" t="s">
        <v>75</v>
      </c>
      <c r="BR17" s="196"/>
      <c r="BS17" s="196"/>
      <c r="BT17" s="196"/>
      <c r="BU17" s="196"/>
      <c r="BV17" s="196"/>
      <c r="BW17" s="196"/>
      <c r="BX17" s="196"/>
      <c r="BY17" s="196"/>
      <c r="BZ17" s="196"/>
      <c r="CA17" s="197">
        <f>SUM(CA15:CC16)</f>
        <v>931</v>
      </c>
      <c r="CB17" s="197"/>
      <c r="CC17" s="198"/>
      <c r="CD17" s="199" t="str">
        <f>IF(CQ41="●","●",IF(COUNTA(CD15:CD16)=0,"",SUMIF(CD15:CD16,"●",CA15:CA16)+SUM(CD15:CD16)))</f>
        <v/>
      </c>
      <c r="CE17" s="200"/>
      <c r="CF17" s="201"/>
      <c r="CG17" s="191" t="s">
        <v>76</v>
      </c>
      <c r="CH17" s="192"/>
      <c r="CI17" s="166" t="s">
        <v>602</v>
      </c>
      <c r="CJ17" s="166"/>
      <c r="CK17" s="166"/>
      <c r="CL17" s="166"/>
      <c r="CM17" s="166"/>
      <c r="CN17" s="166"/>
      <c r="CO17" s="166"/>
      <c r="CP17" s="166"/>
      <c r="CQ17" s="173">
        <v>220</v>
      </c>
      <c r="CR17" s="174"/>
      <c r="CS17" s="175"/>
      <c r="CT17" s="176"/>
      <c r="CU17" s="177"/>
      <c r="CV17" s="178"/>
    </row>
    <row r="18" spans="1:100" ht="13.5" customHeight="1" x14ac:dyDescent="0.15">
      <c r="A18" s="164" t="s">
        <v>77</v>
      </c>
      <c r="B18" s="165"/>
      <c r="C18" s="166" t="s">
        <v>380</v>
      </c>
      <c r="D18" s="166"/>
      <c r="E18" s="166"/>
      <c r="F18" s="166"/>
      <c r="G18" s="166"/>
      <c r="H18" s="166"/>
      <c r="I18" s="166"/>
      <c r="J18" s="166"/>
      <c r="K18" s="173">
        <v>229</v>
      </c>
      <c r="L18" s="174"/>
      <c r="M18" s="175"/>
      <c r="N18" s="176"/>
      <c r="O18" s="177"/>
      <c r="P18" s="178"/>
      <c r="Q18" s="164" t="s">
        <v>78</v>
      </c>
      <c r="R18" s="165"/>
      <c r="S18" s="166" t="s">
        <v>428</v>
      </c>
      <c r="T18" s="166"/>
      <c r="U18" s="166"/>
      <c r="V18" s="166"/>
      <c r="W18" s="166"/>
      <c r="X18" s="166"/>
      <c r="Y18" s="166"/>
      <c r="Z18" s="166"/>
      <c r="AA18" s="173">
        <v>400</v>
      </c>
      <c r="AB18" s="174"/>
      <c r="AC18" s="175"/>
      <c r="AD18" s="176"/>
      <c r="AE18" s="177"/>
      <c r="AF18" s="178"/>
      <c r="AI18" s="164" t="s">
        <v>79</v>
      </c>
      <c r="AJ18" s="165"/>
      <c r="AK18" s="188" t="s">
        <v>472</v>
      </c>
      <c r="AL18" s="189"/>
      <c r="AM18" s="189"/>
      <c r="AN18" s="189"/>
      <c r="AO18" s="189"/>
      <c r="AP18" s="189"/>
      <c r="AQ18" s="189"/>
      <c r="AR18" s="190"/>
      <c r="AS18" s="173">
        <v>496</v>
      </c>
      <c r="AT18" s="174"/>
      <c r="AU18" s="175"/>
      <c r="AV18" s="176"/>
      <c r="AW18" s="177"/>
      <c r="AX18" s="178"/>
      <c r="AY18" s="164" t="s">
        <v>80</v>
      </c>
      <c r="AZ18" s="165"/>
      <c r="BA18" s="166" t="s">
        <v>518</v>
      </c>
      <c r="BB18" s="166"/>
      <c r="BC18" s="166"/>
      <c r="BD18" s="166"/>
      <c r="BE18" s="166"/>
      <c r="BF18" s="166"/>
      <c r="BG18" s="166"/>
      <c r="BH18" s="166"/>
      <c r="BI18" s="173">
        <v>325</v>
      </c>
      <c r="BJ18" s="174"/>
      <c r="BK18" s="175"/>
      <c r="BL18" s="176"/>
      <c r="BM18" s="177"/>
      <c r="BN18" s="178"/>
      <c r="BQ18" s="191" t="s">
        <v>81</v>
      </c>
      <c r="BR18" s="192"/>
      <c r="BS18" s="166" t="s">
        <v>559</v>
      </c>
      <c r="BT18" s="166"/>
      <c r="BU18" s="166"/>
      <c r="BV18" s="166"/>
      <c r="BW18" s="166"/>
      <c r="BX18" s="166"/>
      <c r="BY18" s="166"/>
      <c r="BZ18" s="166"/>
      <c r="CA18" s="193">
        <v>450</v>
      </c>
      <c r="CB18" s="193"/>
      <c r="CC18" s="194"/>
      <c r="CD18" s="176"/>
      <c r="CE18" s="177"/>
      <c r="CF18" s="178"/>
      <c r="CG18" s="191" t="s">
        <v>82</v>
      </c>
      <c r="CH18" s="192"/>
      <c r="CI18" s="166" t="s">
        <v>603</v>
      </c>
      <c r="CJ18" s="166"/>
      <c r="CK18" s="166"/>
      <c r="CL18" s="166"/>
      <c r="CM18" s="166"/>
      <c r="CN18" s="166"/>
      <c r="CO18" s="166"/>
      <c r="CP18" s="166"/>
      <c r="CQ18" s="173">
        <v>300</v>
      </c>
      <c r="CR18" s="174"/>
      <c r="CS18" s="175"/>
      <c r="CT18" s="176"/>
      <c r="CU18" s="177"/>
      <c r="CV18" s="178"/>
    </row>
    <row r="19" spans="1:100" ht="13.5" customHeight="1" x14ac:dyDescent="0.15">
      <c r="A19" s="164" t="s">
        <v>83</v>
      </c>
      <c r="B19" s="165"/>
      <c r="C19" s="166" t="s">
        <v>381</v>
      </c>
      <c r="D19" s="166"/>
      <c r="E19" s="166"/>
      <c r="F19" s="166"/>
      <c r="G19" s="166"/>
      <c r="H19" s="166"/>
      <c r="I19" s="166"/>
      <c r="J19" s="166"/>
      <c r="K19" s="173">
        <v>592</v>
      </c>
      <c r="L19" s="174"/>
      <c r="M19" s="175"/>
      <c r="N19" s="176"/>
      <c r="O19" s="177"/>
      <c r="P19" s="178"/>
      <c r="Q19" s="164" t="s">
        <v>84</v>
      </c>
      <c r="R19" s="165"/>
      <c r="S19" s="166" t="s">
        <v>429</v>
      </c>
      <c r="T19" s="166"/>
      <c r="U19" s="166"/>
      <c r="V19" s="166"/>
      <c r="W19" s="166"/>
      <c r="X19" s="166"/>
      <c r="Y19" s="166"/>
      <c r="Z19" s="166"/>
      <c r="AA19" s="173">
        <v>370</v>
      </c>
      <c r="AB19" s="174"/>
      <c r="AC19" s="175"/>
      <c r="AD19" s="176"/>
      <c r="AE19" s="177"/>
      <c r="AF19" s="178"/>
      <c r="AI19" s="164" t="s">
        <v>85</v>
      </c>
      <c r="AJ19" s="165"/>
      <c r="AK19" s="188" t="s">
        <v>473</v>
      </c>
      <c r="AL19" s="189"/>
      <c r="AM19" s="189"/>
      <c r="AN19" s="189"/>
      <c r="AO19" s="189"/>
      <c r="AP19" s="189"/>
      <c r="AQ19" s="189"/>
      <c r="AR19" s="190"/>
      <c r="AS19" s="173">
        <v>285</v>
      </c>
      <c r="AT19" s="174"/>
      <c r="AU19" s="175"/>
      <c r="AV19" s="176"/>
      <c r="AW19" s="177"/>
      <c r="AX19" s="178"/>
      <c r="AY19" s="164" t="s">
        <v>86</v>
      </c>
      <c r="AZ19" s="165"/>
      <c r="BA19" s="166" t="s">
        <v>519</v>
      </c>
      <c r="BB19" s="166"/>
      <c r="BC19" s="166"/>
      <c r="BD19" s="166"/>
      <c r="BE19" s="166"/>
      <c r="BF19" s="166"/>
      <c r="BG19" s="166"/>
      <c r="BH19" s="166"/>
      <c r="BI19" s="173">
        <v>257</v>
      </c>
      <c r="BJ19" s="174"/>
      <c r="BK19" s="175"/>
      <c r="BL19" s="176"/>
      <c r="BM19" s="177"/>
      <c r="BN19" s="178"/>
      <c r="BQ19" s="191" t="s">
        <v>87</v>
      </c>
      <c r="BR19" s="192"/>
      <c r="BS19" s="166" t="s">
        <v>560</v>
      </c>
      <c r="BT19" s="166"/>
      <c r="BU19" s="166"/>
      <c r="BV19" s="166"/>
      <c r="BW19" s="166"/>
      <c r="BX19" s="166"/>
      <c r="BY19" s="166"/>
      <c r="BZ19" s="166"/>
      <c r="CA19" s="193">
        <v>551</v>
      </c>
      <c r="CB19" s="193"/>
      <c r="CC19" s="194"/>
      <c r="CD19" s="176"/>
      <c r="CE19" s="177"/>
      <c r="CF19" s="178"/>
      <c r="CG19" s="202" t="s">
        <v>88</v>
      </c>
      <c r="CH19" s="196"/>
      <c r="CI19" s="196"/>
      <c r="CJ19" s="196"/>
      <c r="CK19" s="196"/>
      <c r="CL19" s="196"/>
      <c r="CM19" s="196"/>
      <c r="CN19" s="196"/>
      <c r="CO19" s="196"/>
      <c r="CP19" s="196"/>
      <c r="CQ19" s="197">
        <f>SUM(CQ15:CS18)</f>
        <v>1744</v>
      </c>
      <c r="CR19" s="197"/>
      <c r="CS19" s="198"/>
      <c r="CT19" s="199" t="str">
        <f>IF(CQ41="●","●",IF(COUNTA(CT15:CT18)=0,"",SUMIF(CT15:CT18,"●",CQ15:CQ18)+SUM(CT15:CT18)))</f>
        <v/>
      </c>
      <c r="CU19" s="200"/>
      <c r="CV19" s="201"/>
    </row>
    <row r="20" spans="1:100" ht="13.5" customHeight="1" x14ac:dyDescent="0.15">
      <c r="A20" s="164" t="s">
        <v>89</v>
      </c>
      <c r="B20" s="165"/>
      <c r="C20" s="166" t="s">
        <v>382</v>
      </c>
      <c r="D20" s="166"/>
      <c r="E20" s="166"/>
      <c r="F20" s="166"/>
      <c r="G20" s="166"/>
      <c r="H20" s="166"/>
      <c r="I20" s="166"/>
      <c r="J20" s="166"/>
      <c r="K20" s="173">
        <v>412</v>
      </c>
      <c r="L20" s="174"/>
      <c r="M20" s="175"/>
      <c r="N20" s="176"/>
      <c r="O20" s="177"/>
      <c r="P20" s="178"/>
      <c r="Q20" s="164" t="s">
        <v>90</v>
      </c>
      <c r="R20" s="165"/>
      <c r="S20" s="166" t="s">
        <v>430</v>
      </c>
      <c r="T20" s="166"/>
      <c r="U20" s="166"/>
      <c r="V20" s="166"/>
      <c r="W20" s="166"/>
      <c r="X20" s="166"/>
      <c r="Y20" s="166"/>
      <c r="Z20" s="166"/>
      <c r="AA20" s="173">
        <v>373</v>
      </c>
      <c r="AB20" s="174"/>
      <c r="AC20" s="175"/>
      <c r="AD20" s="176"/>
      <c r="AE20" s="177"/>
      <c r="AF20" s="178"/>
      <c r="AI20" s="195" t="s">
        <v>91</v>
      </c>
      <c r="AJ20" s="196"/>
      <c r="AK20" s="196"/>
      <c r="AL20" s="196"/>
      <c r="AM20" s="196"/>
      <c r="AN20" s="196"/>
      <c r="AO20" s="196"/>
      <c r="AP20" s="196"/>
      <c r="AQ20" s="196"/>
      <c r="AR20" s="196"/>
      <c r="AS20" s="197">
        <f>SUM(AS18:AU19)</f>
        <v>781</v>
      </c>
      <c r="AT20" s="197"/>
      <c r="AU20" s="198"/>
      <c r="AV20" s="199" t="str">
        <f>IF(BI61="●","●",IF(COUNTA(AV18:AV19)=0,"",SUMIF(AV18:AV19,"●",AS18:AS19)+SUM(AV18:AV19)))</f>
        <v/>
      </c>
      <c r="AW20" s="200"/>
      <c r="AX20" s="201"/>
      <c r="AY20" s="164" t="s">
        <v>92</v>
      </c>
      <c r="AZ20" s="165"/>
      <c r="BA20" s="166" t="s">
        <v>520</v>
      </c>
      <c r="BB20" s="166"/>
      <c r="BC20" s="166"/>
      <c r="BD20" s="166"/>
      <c r="BE20" s="166"/>
      <c r="BF20" s="166"/>
      <c r="BG20" s="166"/>
      <c r="BH20" s="166"/>
      <c r="BI20" s="173">
        <v>415</v>
      </c>
      <c r="BJ20" s="174"/>
      <c r="BK20" s="175"/>
      <c r="BL20" s="176"/>
      <c r="BM20" s="177"/>
      <c r="BN20" s="178"/>
      <c r="BQ20" s="191" t="s">
        <v>93</v>
      </c>
      <c r="BR20" s="192"/>
      <c r="BS20" s="166" t="s">
        <v>561</v>
      </c>
      <c r="BT20" s="166"/>
      <c r="BU20" s="166"/>
      <c r="BV20" s="166"/>
      <c r="BW20" s="166"/>
      <c r="BX20" s="166"/>
      <c r="BY20" s="166"/>
      <c r="BZ20" s="166"/>
      <c r="CA20" s="193">
        <v>445</v>
      </c>
      <c r="CB20" s="193"/>
      <c r="CC20" s="194"/>
      <c r="CD20" s="176"/>
      <c r="CE20" s="177"/>
      <c r="CF20" s="178"/>
      <c r="CG20" s="191" t="s">
        <v>94</v>
      </c>
      <c r="CH20" s="192"/>
      <c r="CI20" s="166" t="s">
        <v>604</v>
      </c>
      <c r="CJ20" s="166"/>
      <c r="CK20" s="166"/>
      <c r="CL20" s="166"/>
      <c r="CM20" s="166"/>
      <c r="CN20" s="166"/>
      <c r="CO20" s="166"/>
      <c r="CP20" s="166"/>
      <c r="CQ20" s="173">
        <v>409</v>
      </c>
      <c r="CR20" s="174"/>
      <c r="CS20" s="175"/>
      <c r="CT20" s="176"/>
      <c r="CU20" s="177"/>
      <c r="CV20" s="178"/>
    </row>
    <row r="21" spans="1:100" ht="13.5" customHeight="1" x14ac:dyDescent="0.15">
      <c r="A21" s="164" t="s">
        <v>95</v>
      </c>
      <c r="B21" s="165"/>
      <c r="C21" s="166" t="s">
        <v>383</v>
      </c>
      <c r="D21" s="166"/>
      <c r="E21" s="166"/>
      <c r="F21" s="166"/>
      <c r="G21" s="166"/>
      <c r="H21" s="166"/>
      <c r="I21" s="166"/>
      <c r="J21" s="166"/>
      <c r="K21" s="173">
        <v>429</v>
      </c>
      <c r="L21" s="174"/>
      <c r="M21" s="175"/>
      <c r="N21" s="176"/>
      <c r="O21" s="177"/>
      <c r="P21" s="178"/>
      <c r="Q21" s="164" t="s">
        <v>96</v>
      </c>
      <c r="R21" s="165"/>
      <c r="S21" s="166" t="s">
        <v>431</v>
      </c>
      <c r="T21" s="166"/>
      <c r="U21" s="166"/>
      <c r="V21" s="166"/>
      <c r="W21" s="166"/>
      <c r="X21" s="166"/>
      <c r="Y21" s="166"/>
      <c r="Z21" s="166"/>
      <c r="AA21" s="173">
        <v>225</v>
      </c>
      <c r="AB21" s="174"/>
      <c r="AC21" s="175"/>
      <c r="AD21" s="176"/>
      <c r="AE21" s="177"/>
      <c r="AF21" s="178"/>
      <c r="AI21" s="164" t="s">
        <v>97</v>
      </c>
      <c r="AJ21" s="165"/>
      <c r="AK21" s="188" t="s">
        <v>474</v>
      </c>
      <c r="AL21" s="189"/>
      <c r="AM21" s="189"/>
      <c r="AN21" s="189"/>
      <c r="AO21" s="189"/>
      <c r="AP21" s="189"/>
      <c r="AQ21" s="189"/>
      <c r="AR21" s="190"/>
      <c r="AS21" s="173">
        <v>448</v>
      </c>
      <c r="AT21" s="174"/>
      <c r="AU21" s="175"/>
      <c r="AV21" s="176"/>
      <c r="AW21" s="177"/>
      <c r="AX21" s="178"/>
      <c r="AY21" s="164" t="s">
        <v>98</v>
      </c>
      <c r="AZ21" s="165"/>
      <c r="BA21" s="166" t="s">
        <v>521</v>
      </c>
      <c r="BB21" s="166"/>
      <c r="BC21" s="166"/>
      <c r="BD21" s="166"/>
      <c r="BE21" s="166"/>
      <c r="BF21" s="166"/>
      <c r="BG21" s="166"/>
      <c r="BH21" s="166"/>
      <c r="BI21" s="173">
        <v>490</v>
      </c>
      <c r="BJ21" s="174"/>
      <c r="BK21" s="175"/>
      <c r="BL21" s="176"/>
      <c r="BM21" s="177"/>
      <c r="BN21" s="178"/>
      <c r="BQ21" s="191" t="s">
        <v>99</v>
      </c>
      <c r="BR21" s="192"/>
      <c r="BS21" s="166" t="s">
        <v>562</v>
      </c>
      <c r="BT21" s="166"/>
      <c r="BU21" s="166"/>
      <c r="BV21" s="166"/>
      <c r="BW21" s="166"/>
      <c r="BX21" s="166"/>
      <c r="BY21" s="166"/>
      <c r="BZ21" s="166"/>
      <c r="CA21" s="193">
        <v>460</v>
      </c>
      <c r="CB21" s="193"/>
      <c r="CC21" s="194"/>
      <c r="CD21" s="176"/>
      <c r="CE21" s="177"/>
      <c r="CF21" s="178"/>
      <c r="CG21" s="191" t="s">
        <v>100</v>
      </c>
      <c r="CH21" s="192"/>
      <c r="CI21" s="166" t="s">
        <v>605</v>
      </c>
      <c r="CJ21" s="166"/>
      <c r="CK21" s="166"/>
      <c r="CL21" s="166"/>
      <c r="CM21" s="166"/>
      <c r="CN21" s="166"/>
      <c r="CO21" s="166"/>
      <c r="CP21" s="166"/>
      <c r="CQ21" s="173">
        <v>495</v>
      </c>
      <c r="CR21" s="174"/>
      <c r="CS21" s="175"/>
      <c r="CT21" s="176"/>
      <c r="CU21" s="177"/>
      <c r="CV21" s="178"/>
    </row>
    <row r="22" spans="1:100" ht="13.5" customHeight="1" x14ac:dyDescent="0.15">
      <c r="A22" s="164" t="s">
        <v>101</v>
      </c>
      <c r="B22" s="165"/>
      <c r="C22" s="166" t="s">
        <v>384</v>
      </c>
      <c r="D22" s="166"/>
      <c r="E22" s="166"/>
      <c r="F22" s="166"/>
      <c r="G22" s="166"/>
      <c r="H22" s="166"/>
      <c r="I22" s="166"/>
      <c r="J22" s="166"/>
      <c r="K22" s="173">
        <v>310</v>
      </c>
      <c r="L22" s="174"/>
      <c r="M22" s="175"/>
      <c r="N22" s="176"/>
      <c r="O22" s="177"/>
      <c r="P22" s="178"/>
      <c r="Q22" s="164" t="s">
        <v>102</v>
      </c>
      <c r="R22" s="165"/>
      <c r="S22" s="166" t="s">
        <v>432</v>
      </c>
      <c r="T22" s="166"/>
      <c r="U22" s="166"/>
      <c r="V22" s="166"/>
      <c r="W22" s="166"/>
      <c r="X22" s="166"/>
      <c r="Y22" s="166"/>
      <c r="Z22" s="166"/>
      <c r="AA22" s="173">
        <v>568</v>
      </c>
      <c r="AB22" s="174"/>
      <c r="AC22" s="175"/>
      <c r="AD22" s="176"/>
      <c r="AE22" s="177"/>
      <c r="AF22" s="178"/>
      <c r="AI22" s="164" t="s">
        <v>103</v>
      </c>
      <c r="AJ22" s="165"/>
      <c r="AK22" s="188" t="s">
        <v>475</v>
      </c>
      <c r="AL22" s="189"/>
      <c r="AM22" s="189"/>
      <c r="AN22" s="189"/>
      <c r="AO22" s="189"/>
      <c r="AP22" s="189"/>
      <c r="AQ22" s="189"/>
      <c r="AR22" s="190"/>
      <c r="AS22" s="173">
        <v>528</v>
      </c>
      <c r="AT22" s="174"/>
      <c r="AU22" s="175"/>
      <c r="AV22" s="176"/>
      <c r="AW22" s="177"/>
      <c r="AX22" s="178"/>
      <c r="AY22" s="164" t="s">
        <v>104</v>
      </c>
      <c r="AZ22" s="165"/>
      <c r="BA22" s="166" t="s">
        <v>522</v>
      </c>
      <c r="BB22" s="166"/>
      <c r="BC22" s="166"/>
      <c r="BD22" s="166"/>
      <c r="BE22" s="166"/>
      <c r="BF22" s="166"/>
      <c r="BG22" s="166"/>
      <c r="BH22" s="166"/>
      <c r="BI22" s="173">
        <v>530</v>
      </c>
      <c r="BJ22" s="174"/>
      <c r="BK22" s="175"/>
      <c r="BL22" s="176"/>
      <c r="BM22" s="177"/>
      <c r="BN22" s="178"/>
      <c r="BQ22" s="191" t="s">
        <v>105</v>
      </c>
      <c r="BR22" s="192"/>
      <c r="BS22" s="166" t="s">
        <v>563</v>
      </c>
      <c r="BT22" s="166"/>
      <c r="BU22" s="166"/>
      <c r="BV22" s="166"/>
      <c r="BW22" s="166"/>
      <c r="BX22" s="166"/>
      <c r="BY22" s="166"/>
      <c r="BZ22" s="166"/>
      <c r="CA22" s="193">
        <v>655</v>
      </c>
      <c r="CB22" s="193"/>
      <c r="CC22" s="194"/>
      <c r="CD22" s="176"/>
      <c r="CE22" s="177"/>
      <c r="CF22" s="178"/>
      <c r="CG22" s="202" t="s">
        <v>106</v>
      </c>
      <c r="CH22" s="196"/>
      <c r="CI22" s="196"/>
      <c r="CJ22" s="196"/>
      <c r="CK22" s="196"/>
      <c r="CL22" s="196"/>
      <c r="CM22" s="196"/>
      <c r="CN22" s="196"/>
      <c r="CO22" s="196"/>
      <c r="CP22" s="196"/>
      <c r="CQ22" s="197">
        <f>SUM(CQ20:CS21)</f>
        <v>904</v>
      </c>
      <c r="CR22" s="197"/>
      <c r="CS22" s="198"/>
      <c r="CT22" s="199" t="str">
        <f>IF(CQ41="●","●",IF(COUNTA(CT20:CT21)=0,"",SUMIF(CT20:CT21,"●",CQ20:CQ21)+SUM(CT20:CT21)))</f>
        <v/>
      </c>
      <c r="CU22" s="200"/>
      <c r="CV22" s="201"/>
    </row>
    <row r="23" spans="1:100" ht="13.5" customHeight="1" x14ac:dyDescent="0.15">
      <c r="A23" s="164" t="s">
        <v>107</v>
      </c>
      <c r="B23" s="165"/>
      <c r="C23" s="166" t="s">
        <v>385</v>
      </c>
      <c r="D23" s="166"/>
      <c r="E23" s="166"/>
      <c r="F23" s="166"/>
      <c r="G23" s="166"/>
      <c r="H23" s="166"/>
      <c r="I23" s="166"/>
      <c r="J23" s="166"/>
      <c r="K23" s="173">
        <v>255</v>
      </c>
      <c r="L23" s="174"/>
      <c r="M23" s="175"/>
      <c r="N23" s="176"/>
      <c r="O23" s="177"/>
      <c r="P23" s="178"/>
      <c r="Q23" s="164" t="s">
        <v>108</v>
      </c>
      <c r="R23" s="165"/>
      <c r="S23" s="166" t="s">
        <v>433</v>
      </c>
      <c r="T23" s="166"/>
      <c r="U23" s="166"/>
      <c r="V23" s="166"/>
      <c r="W23" s="166"/>
      <c r="X23" s="166"/>
      <c r="Y23" s="166"/>
      <c r="Z23" s="166"/>
      <c r="AA23" s="173">
        <v>222</v>
      </c>
      <c r="AB23" s="174"/>
      <c r="AC23" s="175"/>
      <c r="AD23" s="176"/>
      <c r="AE23" s="177"/>
      <c r="AF23" s="178"/>
      <c r="AI23" s="195" t="s">
        <v>109</v>
      </c>
      <c r="AJ23" s="196"/>
      <c r="AK23" s="196"/>
      <c r="AL23" s="196"/>
      <c r="AM23" s="196"/>
      <c r="AN23" s="196"/>
      <c r="AO23" s="196"/>
      <c r="AP23" s="196"/>
      <c r="AQ23" s="196"/>
      <c r="AR23" s="196"/>
      <c r="AS23" s="197">
        <f>SUM(AS21:AU22)</f>
        <v>976</v>
      </c>
      <c r="AT23" s="197"/>
      <c r="AU23" s="198"/>
      <c r="AV23" s="199" t="str">
        <f>IF(BI61="●","●",IF(COUNTA(AV21:AV22)=0,"",SUMIF(AV21:AV22,"●",AS21:AS22)+SUM(AV21:AV22)))</f>
        <v/>
      </c>
      <c r="AW23" s="200"/>
      <c r="AX23" s="201"/>
      <c r="AY23" s="164" t="s">
        <v>110</v>
      </c>
      <c r="AZ23" s="165"/>
      <c r="BA23" s="166" t="s">
        <v>523</v>
      </c>
      <c r="BB23" s="166"/>
      <c r="BC23" s="166"/>
      <c r="BD23" s="166"/>
      <c r="BE23" s="166"/>
      <c r="BF23" s="166"/>
      <c r="BG23" s="166"/>
      <c r="BH23" s="166"/>
      <c r="BI23" s="173">
        <v>398</v>
      </c>
      <c r="BJ23" s="174"/>
      <c r="BK23" s="175"/>
      <c r="BL23" s="176"/>
      <c r="BM23" s="177"/>
      <c r="BN23" s="178"/>
      <c r="BQ23" s="191" t="s">
        <v>111</v>
      </c>
      <c r="BR23" s="192"/>
      <c r="BS23" s="166" t="s">
        <v>564</v>
      </c>
      <c r="BT23" s="166"/>
      <c r="BU23" s="166"/>
      <c r="BV23" s="166"/>
      <c r="BW23" s="166"/>
      <c r="BX23" s="166"/>
      <c r="BY23" s="166"/>
      <c r="BZ23" s="166"/>
      <c r="CA23" s="193">
        <v>300</v>
      </c>
      <c r="CB23" s="193"/>
      <c r="CC23" s="194"/>
      <c r="CD23" s="176"/>
      <c r="CE23" s="177"/>
      <c r="CF23" s="178"/>
      <c r="CG23" s="191" t="s">
        <v>112</v>
      </c>
      <c r="CH23" s="192"/>
      <c r="CI23" s="166" t="s">
        <v>606</v>
      </c>
      <c r="CJ23" s="166"/>
      <c r="CK23" s="166"/>
      <c r="CL23" s="166"/>
      <c r="CM23" s="166"/>
      <c r="CN23" s="166"/>
      <c r="CO23" s="166"/>
      <c r="CP23" s="166"/>
      <c r="CQ23" s="173">
        <v>435</v>
      </c>
      <c r="CR23" s="174"/>
      <c r="CS23" s="175"/>
      <c r="CT23" s="176"/>
      <c r="CU23" s="177"/>
      <c r="CV23" s="178"/>
    </row>
    <row r="24" spans="1:100" ht="13.5" customHeight="1" x14ac:dyDescent="0.15">
      <c r="A24" s="164" t="s">
        <v>113</v>
      </c>
      <c r="B24" s="165"/>
      <c r="C24" s="166" t="s">
        <v>386</v>
      </c>
      <c r="D24" s="166"/>
      <c r="E24" s="166"/>
      <c r="F24" s="166"/>
      <c r="G24" s="166"/>
      <c r="H24" s="166"/>
      <c r="I24" s="166"/>
      <c r="J24" s="166"/>
      <c r="K24" s="173">
        <v>332</v>
      </c>
      <c r="L24" s="174"/>
      <c r="M24" s="175"/>
      <c r="N24" s="176"/>
      <c r="O24" s="177"/>
      <c r="P24" s="178"/>
      <c r="Q24" s="164" t="s">
        <v>114</v>
      </c>
      <c r="R24" s="165"/>
      <c r="S24" s="166" t="s">
        <v>434</v>
      </c>
      <c r="T24" s="166"/>
      <c r="U24" s="166"/>
      <c r="V24" s="166"/>
      <c r="W24" s="166"/>
      <c r="X24" s="166"/>
      <c r="Y24" s="166"/>
      <c r="Z24" s="166"/>
      <c r="AA24" s="173">
        <v>395</v>
      </c>
      <c r="AB24" s="174"/>
      <c r="AC24" s="175"/>
      <c r="AD24" s="176"/>
      <c r="AE24" s="177"/>
      <c r="AF24" s="178"/>
      <c r="AI24" s="164" t="s">
        <v>115</v>
      </c>
      <c r="AJ24" s="165"/>
      <c r="AK24" s="188" t="s">
        <v>476</v>
      </c>
      <c r="AL24" s="189"/>
      <c r="AM24" s="189"/>
      <c r="AN24" s="189"/>
      <c r="AO24" s="189"/>
      <c r="AP24" s="189"/>
      <c r="AQ24" s="189"/>
      <c r="AR24" s="190"/>
      <c r="AS24" s="173">
        <v>127</v>
      </c>
      <c r="AT24" s="174"/>
      <c r="AU24" s="175"/>
      <c r="AV24" s="176"/>
      <c r="AW24" s="177"/>
      <c r="AX24" s="178"/>
      <c r="AY24" s="164" t="s">
        <v>116</v>
      </c>
      <c r="AZ24" s="165"/>
      <c r="BA24" s="166" t="s">
        <v>524</v>
      </c>
      <c r="BB24" s="166"/>
      <c r="BC24" s="166"/>
      <c r="BD24" s="166"/>
      <c r="BE24" s="166"/>
      <c r="BF24" s="166"/>
      <c r="BG24" s="166"/>
      <c r="BH24" s="166"/>
      <c r="BI24" s="173">
        <v>353</v>
      </c>
      <c r="BJ24" s="174"/>
      <c r="BK24" s="175"/>
      <c r="BL24" s="176"/>
      <c r="BM24" s="177"/>
      <c r="BN24" s="178"/>
      <c r="BQ24" s="191" t="s">
        <v>117</v>
      </c>
      <c r="BR24" s="192"/>
      <c r="BS24" s="166" t="s">
        <v>565</v>
      </c>
      <c r="BT24" s="166"/>
      <c r="BU24" s="166"/>
      <c r="BV24" s="166"/>
      <c r="BW24" s="166"/>
      <c r="BX24" s="166"/>
      <c r="BY24" s="166"/>
      <c r="BZ24" s="166"/>
      <c r="CA24" s="193">
        <v>470</v>
      </c>
      <c r="CB24" s="193"/>
      <c r="CC24" s="194"/>
      <c r="CD24" s="176"/>
      <c r="CE24" s="177"/>
      <c r="CF24" s="178"/>
      <c r="CG24" s="191" t="s">
        <v>118</v>
      </c>
      <c r="CH24" s="192"/>
      <c r="CI24" s="166" t="s">
        <v>607</v>
      </c>
      <c r="CJ24" s="166"/>
      <c r="CK24" s="166"/>
      <c r="CL24" s="166"/>
      <c r="CM24" s="166"/>
      <c r="CN24" s="166"/>
      <c r="CO24" s="166"/>
      <c r="CP24" s="166"/>
      <c r="CQ24" s="173">
        <v>289</v>
      </c>
      <c r="CR24" s="174"/>
      <c r="CS24" s="175"/>
      <c r="CT24" s="176"/>
      <c r="CU24" s="177"/>
      <c r="CV24" s="178"/>
    </row>
    <row r="25" spans="1:100" ht="13.5" customHeight="1" x14ac:dyDescent="0.15">
      <c r="A25" s="164" t="s">
        <v>119</v>
      </c>
      <c r="B25" s="165"/>
      <c r="C25" s="166" t="s">
        <v>387</v>
      </c>
      <c r="D25" s="166"/>
      <c r="E25" s="166"/>
      <c r="F25" s="166"/>
      <c r="G25" s="166"/>
      <c r="H25" s="166"/>
      <c r="I25" s="166"/>
      <c r="J25" s="166"/>
      <c r="K25" s="173">
        <v>300</v>
      </c>
      <c r="L25" s="174"/>
      <c r="M25" s="175"/>
      <c r="N25" s="176"/>
      <c r="O25" s="177"/>
      <c r="P25" s="178"/>
      <c r="Q25" s="164" t="s">
        <v>120</v>
      </c>
      <c r="R25" s="165"/>
      <c r="S25" s="166" t="s">
        <v>435</v>
      </c>
      <c r="T25" s="166"/>
      <c r="U25" s="166"/>
      <c r="V25" s="166"/>
      <c r="W25" s="166"/>
      <c r="X25" s="166"/>
      <c r="Y25" s="166"/>
      <c r="Z25" s="166"/>
      <c r="AA25" s="173">
        <v>365</v>
      </c>
      <c r="AB25" s="174"/>
      <c r="AC25" s="175"/>
      <c r="AD25" s="176"/>
      <c r="AE25" s="177"/>
      <c r="AF25" s="178"/>
      <c r="AI25" s="164" t="s">
        <v>121</v>
      </c>
      <c r="AJ25" s="165"/>
      <c r="AK25" s="188" t="s">
        <v>477</v>
      </c>
      <c r="AL25" s="189"/>
      <c r="AM25" s="189"/>
      <c r="AN25" s="189"/>
      <c r="AO25" s="189"/>
      <c r="AP25" s="189"/>
      <c r="AQ25" s="189"/>
      <c r="AR25" s="190"/>
      <c r="AS25" s="173">
        <v>212</v>
      </c>
      <c r="AT25" s="174"/>
      <c r="AU25" s="175"/>
      <c r="AV25" s="176"/>
      <c r="AW25" s="177"/>
      <c r="AX25" s="178"/>
      <c r="AY25" s="164" t="s">
        <v>122</v>
      </c>
      <c r="AZ25" s="165"/>
      <c r="BA25" s="166" t="s">
        <v>525</v>
      </c>
      <c r="BB25" s="166"/>
      <c r="BC25" s="166"/>
      <c r="BD25" s="166"/>
      <c r="BE25" s="166"/>
      <c r="BF25" s="166"/>
      <c r="BG25" s="166"/>
      <c r="BH25" s="166"/>
      <c r="BI25" s="173">
        <v>480</v>
      </c>
      <c r="BJ25" s="174"/>
      <c r="BK25" s="175"/>
      <c r="BL25" s="176"/>
      <c r="BM25" s="177"/>
      <c r="BN25" s="178"/>
      <c r="BQ25" s="191" t="s">
        <v>123</v>
      </c>
      <c r="BR25" s="192"/>
      <c r="BS25" s="166" t="s">
        <v>566</v>
      </c>
      <c r="BT25" s="166"/>
      <c r="BU25" s="166"/>
      <c r="BV25" s="166"/>
      <c r="BW25" s="166"/>
      <c r="BX25" s="166"/>
      <c r="BY25" s="166"/>
      <c r="BZ25" s="166"/>
      <c r="CA25" s="193">
        <v>400</v>
      </c>
      <c r="CB25" s="193"/>
      <c r="CC25" s="194"/>
      <c r="CD25" s="176"/>
      <c r="CE25" s="177"/>
      <c r="CF25" s="178"/>
      <c r="CG25" s="191" t="s">
        <v>124</v>
      </c>
      <c r="CH25" s="192"/>
      <c r="CI25" s="166" t="s">
        <v>608</v>
      </c>
      <c r="CJ25" s="166"/>
      <c r="CK25" s="166"/>
      <c r="CL25" s="166"/>
      <c r="CM25" s="166"/>
      <c r="CN25" s="166"/>
      <c r="CO25" s="166"/>
      <c r="CP25" s="166"/>
      <c r="CQ25" s="173">
        <v>260</v>
      </c>
      <c r="CR25" s="174"/>
      <c r="CS25" s="175"/>
      <c r="CT25" s="176"/>
      <c r="CU25" s="177"/>
      <c r="CV25" s="178"/>
    </row>
    <row r="26" spans="1:100" ht="13.5" customHeight="1" x14ac:dyDescent="0.15">
      <c r="A26" s="195" t="s">
        <v>125</v>
      </c>
      <c r="B26" s="196"/>
      <c r="C26" s="196"/>
      <c r="D26" s="196"/>
      <c r="E26" s="196"/>
      <c r="F26" s="196"/>
      <c r="G26" s="196"/>
      <c r="H26" s="196"/>
      <c r="I26" s="196"/>
      <c r="J26" s="196"/>
      <c r="K26" s="197">
        <f>SUM(K14:M25)</f>
        <v>4357</v>
      </c>
      <c r="L26" s="197"/>
      <c r="M26" s="198"/>
      <c r="N26" s="199" t="str">
        <f>IF(AA65="●","●",IF(COUNTA(N14:N25)=0,"",SUMIF(N14:N25,"●",K14:K25)+SUM(N14:N25)))</f>
        <v/>
      </c>
      <c r="O26" s="200"/>
      <c r="P26" s="201"/>
      <c r="Q26" s="195" t="s">
        <v>126</v>
      </c>
      <c r="R26" s="196"/>
      <c r="S26" s="196"/>
      <c r="T26" s="196"/>
      <c r="U26" s="196"/>
      <c r="V26" s="196"/>
      <c r="W26" s="196"/>
      <c r="X26" s="196"/>
      <c r="Y26" s="196"/>
      <c r="Z26" s="196"/>
      <c r="AA26" s="197">
        <f>SUM(AA14:AC25)</f>
        <v>4523</v>
      </c>
      <c r="AB26" s="197"/>
      <c r="AC26" s="198"/>
      <c r="AD26" s="199" t="str">
        <f>IF(AA65="●","●",IF(COUNTA(AD14:AD25)=0,"",SUMIF(AD14:AD25,"●",AA14:AA25)+SUM(AD14:AD25)))</f>
        <v/>
      </c>
      <c r="AE26" s="200"/>
      <c r="AF26" s="201"/>
      <c r="AI26" s="164" t="s">
        <v>127</v>
      </c>
      <c r="AJ26" s="165"/>
      <c r="AK26" s="188" t="s">
        <v>478</v>
      </c>
      <c r="AL26" s="189"/>
      <c r="AM26" s="189"/>
      <c r="AN26" s="189"/>
      <c r="AO26" s="189"/>
      <c r="AP26" s="189"/>
      <c r="AQ26" s="189"/>
      <c r="AR26" s="190"/>
      <c r="AS26" s="173">
        <v>380</v>
      </c>
      <c r="AT26" s="174"/>
      <c r="AU26" s="175"/>
      <c r="AV26" s="176"/>
      <c r="AW26" s="177"/>
      <c r="AX26" s="178"/>
      <c r="AY26" s="164" t="s">
        <v>128</v>
      </c>
      <c r="AZ26" s="165"/>
      <c r="BA26" s="166" t="s">
        <v>526</v>
      </c>
      <c r="BB26" s="166"/>
      <c r="BC26" s="166"/>
      <c r="BD26" s="166"/>
      <c r="BE26" s="166"/>
      <c r="BF26" s="166"/>
      <c r="BG26" s="166"/>
      <c r="BH26" s="166"/>
      <c r="BI26" s="173">
        <v>215</v>
      </c>
      <c r="BJ26" s="174"/>
      <c r="BK26" s="175"/>
      <c r="BL26" s="176"/>
      <c r="BM26" s="177"/>
      <c r="BN26" s="178"/>
      <c r="BQ26" s="191" t="s">
        <v>129</v>
      </c>
      <c r="BR26" s="192"/>
      <c r="BS26" s="166" t="s">
        <v>567</v>
      </c>
      <c r="BT26" s="166"/>
      <c r="BU26" s="166"/>
      <c r="BV26" s="166"/>
      <c r="BW26" s="166"/>
      <c r="BX26" s="166"/>
      <c r="BY26" s="166"/>
      <c r="BZ26" s="166"/>
      <c r="CA26" s="193">
        <v>600</v>
      </c>
      <c r="CB26" s="193"/>
      <c r="CC26" s="194"/>
      <c r="CD26" s="176"/>
      <c r="CE26" s="177"/>
      <c r="CF26" s="178"/>
      <c r="CG26" s="191" t="s">
        <v>130</v>
      </c>
      <c r="CH26" s="192"/>
      <c r="CI26" s="166" t="s">
        <v>609</v>
      </c>
      <c r="CJ26" s="166"/>
      <c r="CK26" s="166"/>
      <c r="CL26" s="166"/>
      <c r="CM26" s="166"/>
      <c r="CN26" s="166"/>
      <c r="CO26" s="166"/>
      <c r="CP26" s="166"/>
      <c r="CQ26" s="173">
        <v>330</v>
      </c>
      <c r="CR26" s="174"/>
      <c r="CS26" s="175"/>
      <c r="CT26" s="176"/>
      <c r="CU26" s="177"/>
      <c r="CV26" s="178"/>
    </row>
    <row r="27" spans="1:100" ht="13.5" customHeight="1" x14ac:dyDescent="0.15">
      <c r="A27" s="164" t="s">
        <v>131</v>
      </c>
      <c r="B27" s="165"/>
      <c r="C27" s="166" t="s">
        <v>388</v>
      </c>
      <c r="D27" s="166"/>
      <c r="E27" s="166"/>
      <c r="F27" s="166"/>
      <c r="G27" s="166"/>
      <c r="H27" s="166"/>
      <c r="I27" s="166"/>
      <c r="J27" s="166"/>
      <c r="K27" s="173">
        <v>173</v>
      </c>
      <c r="L27" s="174"/>
      <c r="M27" s="175"/>
      <c r="N27" s="176"/>
      <c r="O27" s="177"/>
      <c r="P27" s="178"/>
      <c r="Q27" s="164" t="s">
        <v>132</v>
      </c>
      <c r="R27" s="165"/>
      <c r="S27" s="166" t="s">
        <v>436</v>
      </c>
      <c r="T27" s="166"/>
      <c r="U27" s="166"/>
      <c r="V27" s="166"/>
      <c r="W27" s="166"/>
      <c r="X27" s="166"/>
      <c r="Y27" s="166"/>
      <c r="Z27" s="166"/>
      <c r="AA27" s="173">
        <v>270</v>
      </c>
      <c r="AB27" s="174"/>
      <c r="AC27" s="175"/>
      <c r="AD27" s="176"/>
      <c r="AE27" s="177"/>
      <c r="AF27" s="178"/>
      <c r="AI27" s="164" t="s">
        <v>133</v>
      </c>
      <c r="AJ27" s="165"/>
      <c r="AK27" s="188" t="s">
        <v>479</v>
      </c>
      <c r="AL27" s="189"/>
      <c r="AM27" s="189"/>
      <c r="AN27" s="189"/>
      <c r="AO27" s="189"/>
      <c r="AP27" s="189"/>
      <c r="AQ27" s="189"/>
      <c r="AR27" s="190"/>
      <c r="AS27" s="173">
        <v>300</v>
      </c>
      <c r="AT27" s="174"/>
      <c r="AU27" s="175"/>
      <c r="AV27" s="176"/>
      <c r="AW27" s="177"/>
      <c r="AX27" s="178"/>
      <c r="AY27" s="195" t="s">
        <v>134</v>
      </c>
      <c r="AZ27" s="196"/>
      <c r="BA27" s="196"/>
      <c r="BB27" s="196"/>
      <c r="BC27" s="196"/>
      <c r="BD27" s="196"/>
      <c r="BE27" s="196"/>
      <c r="BF27" s="196"/>
      <c r="BG27" s="196"/>
      <c r="BH27" s="196"/>
      <c r="BI27" s="197">
        <f>SUM(BI14:BK26)</f>
        <v>4963</v>
      </c>
      <c r="BJ27" s="197"/>
      <c r="BK27" s="198"/>
      <c r="BL27" s="199" t="str">
        <f>IF(BI61="●","●",IF(COUNTA(BL14:BL26)=0,"",SUMIF(BL14:BL26,"●",BI14:BI26)+SUM(BL14:BL26)))</f>
        <v/>
      </c>
      <c r="BM27" s="200"/>
      <c r="BN27" s="201"/>
      <c r="BQ27" s="195" t="s">
        <v>135</v>
      </c>
      <c r="BR27" s="196"/>
      <c r="BS27" s="196"/>
      <c r="BT27" s="196"/>
      <c r="BU27" s="196"/>
      <c r="BV27" s="196"/>
      <c r="BW27" s="196"/>
      <c r="BX27" s="196"/>
      <c r="BY27" s="196"/>
      <c r="BZ27" s="196"/>
      <c r="CA27" s="197">
        <f>SUM(CA18:CC26)</f>
        <v>4331</v>
      </c>
      <c r="CB27" s="197"/>
      <c r="CC27" s="198"/>
      <c r="CD27" s="199" t="str">
        <f>IF(CQ41="●","●",IF(COUNTA(CD18:CD26)=0,"",SUMIF(CD18:CD26,"●",CA18:CA26)+SUM(CD18:CD26)))</f>
        <v/>
      </c>
      <c r="CE27" s="200"/>
      <c r="CF27" s="201"/>
      <c r="CG27" s="202" t="s">
        <v>136</v>
      </c>
      <c r="CH27" s="196"/>
      <c r="CI27" s="196"/>
      <c r="CJ27" s="196"/>
      <c r="CK27" s="196"/>
      <c r="CL27" s="196"/>
      <c r="CM27" s="196"/>
      <c r="CN27" s="196"/>
      <c r="CO27" s="196"/>
      <c r="CP27" s="196"/>
      <c r="CQ27" s="197">
        <f>SUM(CQ23:CS26)</f>
        <v>1314</v>
      </c>
      <c r="CR27" s="197"/>
      <c r="CS27" s="198"/>
      <c r="CT27" s="199" t="str">
        <f>IF(CQ41="●","●",IF(COUNTA(CT23:CT26)=0,"",SUMIF(CT23:CT26,"●",CQ23:CQ26)+SUM(CT23:CT26)))</f>
        <v/>
      </c>
      <c r="CU27" s="200"/>
      <c r="CV27" s="201"/>
    </row>
    <row r="28" spans="1:100" ht="13.5" customHeight="1" x14ac:dyDescent="0.15">
      <c r="A28" s="164" t="s">
        <v>137</v>
      </c>
      <c r="B28" s="165"/>
      <c r="C28" s="166" t="s">
        <v>389</v>
      </c>
      <c r="D28" s="166"/>
      <c r="E28" s="166"/>
      <c r="F28" s="166"/>
      <c r="G28" s="166"/>
      <c r="H28" s="166"/>
      <c r="I28" s="166"/>
      <c r="J28" s="166"/>
      <c r="K28" s="173">
        <v>387</v>
      </c>
      <c r="L28" s="174"/>
      <c r="M28" s="175"/>
      <c r="N28" s="176"/>
      <c r="O28" s="177"/>
      <c r="P28" s="178"/>
      <c r="Q28" s="164" t="s">
        <v>138</v>
      </c>
      <c r="R28" s="165"/>
      <c r="S28" s="166" t="s">
        <v>437</v>
      </c>
      <c r="T28" s="166"/>
      <c r="U28" s="166"/>
      <c r="V28" s="166"/>
      <c r="W28" s="166"/>
      <c r="X28" s="166"/>
      <c r="Y28" s="166"/>
      <c r="Z28" s="166"/>
      <c r="AA28" s="173">
        <v>296</v>
      </c>
      <c r="AB28" s="174"/>
      <c r="AC28" s="175"/>
      <c r="AD28" s="176"/>
      <c r="AE28" s="177"/>
      <c r="AF28" s="178"/>
      <c r="AI28" s="164" t="s">
        <v>139</v>
      </c>
      <c r="AJ28" s="165"/>
      <c r="AK28" s="188" t="s">
        <v>480</v>
      </c>
      <c r="AL28" s="189"/>
      <c r="AM28" s="189"/>
      <c r="AN28" s="189"/>
      <c r="AO28" s="189"/>
      <c r="AP28" s="189"/>
      <c r="AQ28" s="189"/>
      <c r="AR28" s="190"/>
      <c r="AS28" s="173">
        <v>468</v>
      </c>
      <c r="AT28" s="174"/>
      <c r="AU28" s="175"/>
      <c r="AV28" s="176"/>
      <c r="AW28" s="177"/>
      <c r="AX28" s="178"/>
      <c r="AY28" s="164" t="s">
        <v>140</v>
      </c>
      <c r="AZ28" s="165"/>
      <c r="BA28" s="166" t="s">
        <v>527</v>
      </c>
      <c r="BB28" s="166"/>
      <c r="BC28" s="166"/>
      <c r="BD28" s="166"/>
      <c r="BE28" s="166"/>
      <c r="BF28" s="166"/>
      <c r="BG28" s="166"/>
      <c r="BH28" s="166"/>
      <c r="BI28" s="173">
        <v>241</v>
      </c>
      <c r="BJ28" s="174"/>
      <c r="BK28" s="175"/>
      <c r="BL28" s="176"/>
      <c r="BM28" s="177"/>
      <c r="BN28" s="178"/>
      <c r="BQ28" s="191" t="s">
        <v>141</v>
      </c>
      <c r="BR28" s="192"/>
      <c r="BS28" s="166" t="s">
        <v>568</v>
      </c>
      <c r="BT28" s="166"/>
      <c r="BU28" s="166"/>
      <c r="BV28" s="166"/>
      <c r="BW28" s="166"/>
      <c r="BX28" s="166"/>
      <c r="BY28" s="166"/>
      <c r="BZ28" s="166"/>
      <c r="CA28" s="193">
        <v>420</v>
      </c>
      <c r="CB28" s="193"/>
      <c r="CC28" s="194"/>
      <c r="CD28" s="176"/>
      <c r="CE28" s="177"/>
      <c r="CF28" s="178"/>
      <c r="CG28" s="191" t="s">
        <v>142</v>
      </c>
      <c r="CH28" s="192"/>
      <c r="CI28" s="166" t="s">
        <v>610</v>
      </c>
      <c r="CJ28" s="166"/>
      <c r="CK28" s="166"/>
      <c r="CL28" s="166"/>
      <c r="CM28" s="166"/>
      <c r="CN28" s="166"/>
      <c r="CO28" s="166"/>
      <c r="CP28" s="166"/>
      <c r="CQ28" s="173">
        <v>1070</v>
      </c>
      <c r="CR28" s="174"/>
      <c r="CS28" s="175"/>
      <c r="CT28" s="176"/>
      <c r="CU28" s="177"/>
      <c r="CV28" s="178"/>
    </row>
    <row r="29" spans="1:100" ht="13.5" customHeight="1" x14ac:dyDescent="0.15">
      <c r="A29" s="164" t="s">
        <v>143</v>
      </c>
      <c r="B29" s="165"/>
      <c r="C29" s="166" t="s">
        <v>390</v>
      </c>
      <c r="D29" s="166"/>
      <c r="E29" s="166"/>
      <c r="F29" s="166"/>
      <c r="G29" s="166"/>
      <c r="H29" s="166"/>
      <c r="I29" s="166"/>
      <c r="J29" s="166"/>
      <c r="K29" s="173">
        <v>230</v>
      </c>
      <c r="L29" s="174"/>
      <c r="M29" s="175"/>
      <c r="N29" s="176"/>
      <c r="O29" s="177"/>
      <c r="P29" s="178"/>
      <c r="Q29" s="164" t="s">
        <v>144</v>
      </c>
      <c r="R29" s="165"/>
      <c r="S29" s="166" t="s">
        <v>438</v>
      </c>
      <c r="T29" s="166"/>
      <c r="U29" s="166"/>
      <c r="V29" s="166"/>
      <c r="W29" s="166"/>
      <c r="X29" s="166"/>
      <c r="Y29" s="166"/>
      <c r="Z29" s="166"/>
      <c r="AA29" s="173">
        <v>309</v>
      </c>
      <c r="AB29" s="174"/>
      <c r="AC29" s="175"/>
      <c r="AD29" s="176"/>
      <c r="AE29" s="177"/>
      <c r="AF29" s="178"/>
      <c r="AI29" s="164" t="s">
        <v>145</v>
      </c>
      <c r="AJ29" s="165"/>
      <c r="AK29" s="188" t="s">
        <v>481</v>
      </c>
      <c r="AL29" s="189"/>
      <c r="AM29" s="189"/>
      <c r="AN29" s="189"/>
      <c r="AO29" s="189"/>
      <c r="AP29" s="189"/>
      <c r="AQ29" s="189"/>
      <c r="AR29" s="190"/>
      <c r="AS29" s="173">
        <v>420</v>
      </c>
      <c r="AT29" s="174"/>
      <c r="AU29" s="175"/>
      <c r="AV29" s="176"/>
      <c r="AW29" s="177"/>
      <c r="AX29" s="178"/>
      <c r="AY29" s="164" t="s">
        <v>146</v>
      </c>
      <c r="AZ29" s="165"/>
      <c r="BA29" s="166" t="s">
        <v>528</v>
      </c>
      <c r="BB29" s="166"/>
      <c r="BC29" s="166"/>
      <c r="BD29" s="166"/>
      <c r="BE29" s="166"/>
      <c r="BF29" s="166"/>
      <c r="BG29" s="166"/>
      <c r="BH29" s="166"/>
      <c r="BI29" s="173">
        <v>332</v>
      </c>
      <c r="BJ29" s="174"/>
      <c r="BK29" s="175"/>
      <c r="BL29" s="176"/>
      <c r="BM29" s="177"/>
      <c r="BN29" s="178"/>
      <c r="BQ29" s="191" t="s">
        <v>147</v>
      </c>
      <c r="BR29" s="192"/>
      <c r="BS29" s="166" t="s">
        <v>569</v>
      </c>
      <c r="BT29" s="166"/>
      <c r="BU29" s="166"/>
      <c r="BV29" s="166"/>
      <c r="BW29" s="166"/>
      <c r="BX29" s="166"/>
      <c r="BY29" s="166"/>
      <c r="BZ29" s="166"/>
      <c r="CA29" s="193">
        <v>390</v>
      </c>
      <c r="CB29" s="193"/>
      <c r="CC29" s="194"/>
      <c r="CD29" s="176"/>
      <c r="CE29" s="177"/>
      <c r="CF29" s="178"/>
      <c r="CG29" s="191" t="s">
        <v>148</v>
      </c>
      <c r="CH29" s="192"/>
      <c r="CI29" s="166" t="s">
        <v>611</v>
      </c>
      <c r="CJ29" s="166"/>
      <c r="CK29" s="166"/>
      <c r="CL29" s="166"/>
      <c r="CM29" s="166"/>
      <c r="CN29" s="166"/>
      <c r="CO29" s="166"/>
      <c r="CP29" s="166"/>
      <c r="CQ29" s="173">
        <v>1230</v>
      </c>
      <c r="CR29" s="174"/>
      <c r="CS29" s="175"/>
      <c r="CT29" s="176"/>
      <c r="CU29" s="177"/>
      <c r="CV29" s="178"/>
    </row>
    <row r="30" spans="1:100" ht="13.5" customHeight="1" x14ac:dyDescent="0.15">
      <c r="A30" s="164" t="s">
        <v>149</v>
      </c>
      <c r="B30" s="165"/>
      <c r="C30" s="166" t="s">
        <v>391</v>
      </c>
      <c r="D30" s="166"/>
      <c r="E30" s="166"/>
      <c r="F30" s="166"/>
      <c r="G30" s="166"/>
      <c r="H30" s="166"/>
      <c r="I30" s="166"/>
      <c r="J30" s="166"/>
      <c r="K30" s="173">
        <v>359</v>
      </c>
      <c r="L30" s="174"/>
      <c r="M30" s="175"/>
      <c r="N30" s="176"/>
      <c r="O30" s="177"/>
      <c r="P30" s="178"/>
      <c r="Q30" s="164" t="s">
        <v>150</v>
      </c>
      <c r="R30" s="165"/>
      <c r="S30" s="166" t="s">
        <v>439</v>
      </c>
      <c r="T30" s="166"/>
      <c r="U30" s="166"/>
      <c r="V30" s="166"/>
      <c r="W30" s="166"/>
      <c r="X30" s="166"/>
      <c r="Y30" s="166"/>
      <c r="Z30" s="166"/>
      <c r="AA30" s="173">
        <v>457</v>
      </c>
      <c r="AB30" s="174"/>
      <c r="AC30" s="175"/>
      <c r="AD30" s="176"/>
      <c r="AE30" s="177"/>
      <c r="AF30" s="178"/>
      <c r="AI30" s="164" t="s">
        <v>151</v>
      </c>
      <c r="AJ30" s="165"/>
      <c r="AK30" s="188" t="s">
        <v>482</v>
      </c>
      <c r="AL30" s="189"/>
      <c r="AM30" s="189"/>
      <c r="AN30" s="189"/>
      <c r="AO30" s="189"/>
      <c r="AP30" s="189"/>
      <c r="AQ30" s="189"/>
      <c r="AR30" s="190"/>
      <c r="AS30" s="173">
        <v>485</v>
      </c>
      <c r="AT30" s="174"/>
      <c r="AU30" s="175"/>
      <c r="AV30" s="176"/>
      <c r="AW30" s="177"/>
      <c r="AX30" s="178"/>
      <c r="AY30" s="164" t="s">
        <v>152</v>
      </c>
      <c r="AZ30" s="165"/>
      <c r="BA30" s="166" t="s">
        <v>529</v>
      </c>
      <c r="BB30" s="166"/>
      <c r="BC30" s="166"/>
      <c r="BD30" s="166"/>
      <c r="BE30" s="166"/>
      <c r="BF30" s="166"/>
      <c r="BG30" s="166"/>
      <c r="BH30" s="166"/>
      <c r="BI30" s="173">
        <v>354</v>
      </c>
      <c r="BJ30" s="174"/>
      <c r="BK30" s="175"/>
      <c r="BL30" s="176"/>
      <c r="BM30" s="177"/>
      <c r="BN30" s="178"/>
      <c r="BQ30" s="191" t="s">
        <v>153</v>
      </c>
      <c r="BR30" s="192"/>
      <c r="BS30" s="166" t="s">
        <v>570</v>
      </c>
      <c r="BT30" s="166"/>
      <c r="BU30" s="166"/>
      <c r="BV30" s="166"/>
      <c r="BW30" s="166"/>
      <c r="BX30" s="166"/>
      <c r="BY30" s="166"/>
      <c r="BZ30" s="166"/>
      <c r="CA30" s="193">
        <v>530</v>
      </c>
      <c r="CB30" s="193"/>
      <c r="CC30" s="194"/>
      <c r="CD30" s="176"/>
      <c r="CE30" s="177"/>
      <c r="CF30" s="178"/>
      <c r="CG30" s="191" t="s">
        <v>154</v>
      </c>
      <c r="CH30" s="192"/>
      <c r="CI30" s="166" t="s">
        <v>612</v>
      </c>
      <c r="CJ30" s="166"/>
      <c r="CK30" s="166"/>
      <c r="CL30" s="166"/>
      <c r="CM30" s="166"/>
      <c r="CN30" s="166"/>
      <c r="CO30" s="166"/>
      <c r="CP30" s="166"/>
      <c r="CQ30" s="173">
        <v>610</v>
      </c>
      <c r="CR30" s="174"/>
      <c r="CS30" s="175"/>
      <c r="CT30" s="176"/>
      <c r="CU30" s="177"/>
      <c r="CV30" s="178"/>
    </row>
    <row r="31" spans="1:100" ht="13.5" customHeight="1" x14ac:dyDescent="0.15">
      <c r="A31" s="164" t="s">
        <v>155</v>
      </c>
      <c r="B31" s="165"/>
      <c r="C31" s="166" t="s">
        <v>392</v>
      </c>
      <c r="D31" s="166"/>
      <c r="E31" s="166"/>
      <c r="F31" s="166"/>
      <c r="G31" s="166"/>
      <c r="H31" s="166"/>
      <c r="I31" s="166"/>
      <c r="J31" s="166"/>
      <c r="K31" s="173">
        <v>295</v>
      </c>
      <c r="L31" s="174"/>
      <c r="M31" s="175"/>
      <c r="N31" s="176"/>
      <c r="O31" s="177"/>
      <c r="P31" s="178"/>
      <c r="Q31" s="164" t="s">
        <v>156</v>
      </c>
      <c r="R31" s="165"/>
      <c r="S31" s="166" t="s">
        <v>440</v>
      </c>
      <c r="T31" s="166"/>
      <c r="U31" s="166"/>
      <c r="V31" s="166"/>
      <c r="W31" s="166"/>
      <c r="X31" s="166"/>
      <c r="Y31" s="166"/>
      <c r="Z31" s="166"/>
      <c r="AA31" s="173">
        <v>516</v>
      </c>
      <c r="AB31" s="174"/>
      <c r="AC31" s="175"/>
      <c r="AD31" s="176"/>
      <c r="AE31" s="177"/>
      <c r="AF31" s="178"/>
      <c r="AI31" s="164" t="s">
        <v>157</v>
      </c>
      <c r="AJ31" s="165"/>
      <c r="AK31" s="188" t="s">
        <v>483</v>
      </c>
      <c r="AL31" s="189"/>
      <c r="AM31" s="189"/>
      <c r="AN31" s="189"/>
      <c r="AO31" s="189"/>
      <c r="AP31" s="189"/>
      <c r="AQ31" s="189"/>
      <c r="AR31" s="190"/>
      <c r="AS31" s="173">
        <v>482</v>
      </c>
      <c r="AT31" s="174"/>
      <c r="AU31" s="175"/>
      <c r="AV31" s="176"/>
      <c r="AW31" s="177"/>
      <c r="AX31" s="178"/>
      <c r="AY31" s="164" t="s">
        <v>158</v>
      </c>
      <c r="AZ31" s="165"/>
      <c r="BA31" s="166" t="s">
        <v>530</v>
      </c>
      <c r="BB31" s="166"/>
      <c r="BC31" s="166"/>
      <c r="BD31" s="166"/>
      <c r="BE31" s="166"/>
      <c r="BF31" s="166"/>
      <c r="BG31" s="166"/>
      <c r="BH31" s="166"/>
      <c r="BI31" s="173">
        <v>530</v>
      </c>
      <c r="BJ31" s="174"/>
      <c r="BK31" s="175"/>
      <c r="BL31" s="176"/>
      <c r="BM31" s="177"/>
      <c r="BN31" s="178"/>
      <c r="BQ31" s="191" t="s">
        <v>159</v>
      </c>
      <c r="BR31" s="192"/>
      <c r="BS31" s="166" t="s">
        <v>571</v>
      </c>
      <c r="BT31" s="166"/>
      <c r="BU31" s="166"/>
      <c r="BV31" s="166"/>
      <c r="BW31" s="166"/>
      <c r="BX31" s="166"/>
      <c r="BY31" s="166"/>
      <c r="BZ31" s="166"/>
      <c r="CA31" s="193">
        <v>521</v>
      </c>
      <c r="CB31" s="193"/>
      <c r="CC31" s="194"/>
      <c r="CD31" s="176"/>
      <c r="CE31" s="177"/>
      <c r="CF31" s="178"/>
      <c r="CG31" s="191" t="s">
        <v>160</v>
      </c>
      <c r="CH31" s="192"/>
      <c r="CI31" s="166" t="s">
        <v>613</v>
      </c>
      <c r="CJ31" s="166"/>
      <c r="CK31" s="166"/>
      <c r="CL31" s="166"/>
      <c r="CM31" s="166"/>
      <c r="CN31" s="166"/>
      <c r="CO31" s="166"/>
      <c r="CP31" s="166"/>
      <c r="CQ31" s="173">
        <v>990</v>
      </c>
      <c r="CR31" s="174"/>
      <c r="CS31" s="175"/>
      <c r="CT31" s="176"/>
      <c r="CU31" s="177"/>
      <c r="CV31" s="178"/>
    </row>
    <row r="32" spans="1:100" ht="13.5" customHeight="1" x14ac:dyDescent="0.15">
      <c r="A32" s="195" t="s">
        <v>161</v>
      </c>
      <c r="B32" s="196"/>
      <c r="C32" s="196"/>
      <c r="D32" s="196"/>
      <c r="E32" s="196"/>
      <c r="F32" s="196"/>
      <c r="G32" s="196"/>
      <c r="H32" s="196"/>
      <c r="I32" s="196"/>
      <c r="J32" s="196"/>
      <c r="K32" s="197">
        <f>SUM(K27:M31)</f>
        <v>1444</v>
      </c>
      <c r="L32" s="197"/>
      <c r="M32" s="198"/>
      <c r="N32" s="199" t="str">
        <f>IF(AA65="●","●",IF(COUNTA(N27:N31)=0,"",SUMIF(N27:N31,"●",K27:K31)+SUM(N27:N31)))</f>
        <v/>
      </c>
      <c r="O32" s="200"/>
      <c r="P32" s="201"/>
      <c r="Q32" s="195" t="s">
        <v>162</v>
      </c>
      <c r="R32" s="196"/>
      <c r="S32" s="196"/>
      <c r="T32" s="196"/>
      <c r="U32" s="196"/>
      <c r="V32" s="196"/>
      <c r="W32" s="196"/>
      <c r="X32" s="196"/>
      <c r="Y32" s="196"/>
      <c r="Z32" s="196"/>
      <c r="AA32" s="197">
        <f>SUM(AA27:AC31)</f>
        <v>1848</v>
      </c>
      <c r="AB32" s="197"/>
      <c r="AC32" s="198"/>
      <c r="AD32" s="199" t="str">
        <f>IF(AA65="●","●",IF(COUNTA(AD27:AD31)=0,"",SUMIF(AD27:AD31,"●",AA27:AA31)+SUM(AD27:AD31)))</f>
        <v/>
      </c>
      <c r="AE32" s="200"/>
      <c r="AF32" s="201"/>
      <c r="AI32" s="164" t="s">
        <v>163</v>
      </c>
      <c r="AJ32" s="165"/>
      <c r="AK32" s="188" t="s">
        <v>484</v>
      </c>
      <c r="AL32" s="189"/>
      <c r="AM32" s="189"/>
      <c r="AN32" s="189"/>
      <c r="AO32" s="189"/>
      <c r="AP32" s="189"/>
      <c r="AQ32" s="189"/>
      <c r="AR32" s="190"/>
      <c r="AS32" s="173">
        <v>590</v>
      </c>
      <c r="AT32" s="174"/>
      <c r="AU32" s="175"/>
      <c r="AV32" s="176"/>
      <c r="AW32" s="177"/>
      <c r="AX32" s="178"/>
      <c r="AY32" s="203" t="s">
        <v>164</v>
      </c>
      <c r="AZ32" s="204"/>
      <c r="BA32" s="204"/>
      <c r="BB32" s="204"/>
      <c r="BC32" s="204"/>
      <c r="BD32" s="204"/>
      <c r="BE32" s="204"/>
      <c r="BF32" s="204"/>
      <c r="BG32" s="204"/>
      <c r="BH32" s="204"/>
      <c r="BI32" s="205">
        <f>SUM(BI28:BK31)</f>
        <v>1457</v>
      </c>
      <c r="BJ32" s="205"/>
      <c r="BK32" s="206"/>
      <c r="BL32" s="199" t="str">
        <f>IF(BI61="●","●",IF(COUNTA(BL28:BL31)=0,"",SUMIF(BL28:BL31,"●",BI28:BI31)+SUM(BL28:BL31)))</f>
        <v/>
      </c>
      <c r="BM32" s="200"/>
      <c r="BN32" s="201"/>
      <c r="BQ32" s="191" t="s">
        <v>165</v>
      </c>
      <c r="BR32" s="192"/>
      <c r="BS32" s="166" t="s">
        <v>572</v>
      </c>
      <c r="BT32" s="166"/>
      <c r="BU32" s="166"/>
      <c r="BV32" s="166"/>
      <c r="BW32" s="166"/>
      <c r="BX32" s="166"/>
      <c r="BY32" s="166"/>
      <c r="BZ32" s="166"/>
      <c r="CA32" s="193">
        <v>332</v>
      </c>
      <c r="CB32" s="193"/>
      <c r="CC32" s="194"/>
      <c r="CD32" s="176"/>
      <c r="CE32" s="177"/>
      <c r="CF32" s="178"/>
      <c r="CG32" s="191" t="s">
        <v>166</v>
      </c>
      <c r="CH32" s="192"/>
      <c r="CI32" s="166" t="s">
        <v>614</v>
      </c>
      <c r="CJ32" s="166"/>
      <c r="CK32" s="166"/>
      <c r="CL32" s="166"/>
      <c r="CM32" s="166"/>
      <c r="CN32" s="166"/>
      <c r="CO32" s="166"/>
      <c r="CP32" s="166"/>
      <c r="CQ32" s="173">
        <v>930</v>
      </c>
      <c r="CR32" s="174"/>
      <c r="CS32" s="175"/>
      <c r="CT32" s="176"/>
      <c r="CU32" s="177"/>
      <c r="CV32" s="178"/>
    </row>
    <row r="33" spans="1:100" ht="13.5" customHeight="1" x14ac:dyDescent="0.15">
      <c r="A33" s="164" t="s">
        <v>167</v>
      </c>
      <c r="B33" s="165"/>
      <c r="C33" s="166" t="s">
        <v>393</v>
      </c>
      <c r="D33" s="166"/>
      <c r="E33" s="166"/>
      <c r="F33" s="166"/>
      <c r="G33" s="166"/>
      <c r="H33" s="166"/>
      <c r="I33" s="166"/>
      <c r="J33" s="166"/>
      <c r="K33" s="173">
        <v>457</v>
      </c>
      <c r="L33" s="174"/>
      <c r="M33" s="175"/>
      <c r="N33" s="176"/>
      <c r="O33" s="177"/>
      <c r="P33" s="178"/>
      <c r="Q33" s="164" t="s">
        <v>168</v>
      </c>
      <c r="R33" s="165"/>
      <c r="S33" s="166" t="s">
        <v>441</v>
      </c>
      <c r="T33" s="166"/>
      <c r="U33" s="166"/>
      <c r="V33" s="166"/>
      <c r="W33" s="166"/>
      <c r="X33" s="166"/>
      <c r="Y33" s="166"/>
      <c r="Z33" s="166"/>
      <c r="AA33" s="173">
        <v>586</v>
      </c>
      <c r="AB33" s="174"/>
      <c r="AC33" s="175"/>
      <c r="AD33" s="176"/>
      <c r="AE33" s="177"/>
      <c r="AF33" s="178"/>
      <c r="AI33" s="195" t="s">
        <v>169</v>
      </c>
      <c r="AJ33" s="196"/>
      <c r="AK33" s="196"/>
      <c r="AL33" s="196"/>
      <c r="AM33" s="196"/>
      <c r="AN33" s="196"/>
      <c r="AO33" s="196"/>
      <c r="AP33" s="196"/>
      <c r="AQ33" s="196"/>
      <c r="AR33" s="196"/>
      <c r="AS33" s="197">
        <f>SUM(AS24:AU32)</f>
        <v>3464</v>
      </c>
      <c r="AT33" s="197"/>
      <c r="AU33" s="198"/>
      <c r="AV33" s="199" t="str">
        <f>IF(BI61="●","●",IF(COUNTA(AV24:AV32)=0,"",SUMIF(AV24:AV32,"●",AS24:AS32)+SUM(AV24:AV32)))</f>
        <v/>
      </c>
      <c r="AW33" s="200"/>
      <c r="AX33" s="201"/>
      <c r="AY33" s="164" t="s">
        <v>170</v>
      </c>
      <c r="AZ33" s="165"/>
      <c r="BA33" s="166" t="s">
        <v>531</v>
      </c>
      <c r="BB33" s="166"/>
      <c r="BC33" s="166"/>
      <c r="BD33" s="166"/>
      <c r="BE33" s="166"/>
      <c r="BF33" s="166"/>
      <c r="BG33" s="166"/>
      <c r="BH33" s="166"/>
      <c r="BI33" s="173">
        <v>260</v>
      </c>
      <c r="BJ33" s="174"/>
      <c r="BK33" s="175"/>
      <c r="BL33" s="176"/>
      <c r="BM33" s="177"/>
      <c r="BN33" s="178"/>
      <c r="BQ33" s="195" t="s">
        <v>171</v>
      </c>
      <c r="BR33" s="196"/>
      <c r="BS33" s="196"/>
      <c r="BT33" s="196"/>
      <c r="BU33" s="196"/>
      <c r="BV33" s="196"/>
      <c r="BW33" s="196"/>
      <c r="BX33" s="196"/>
      <c r="BY33" s="196"/>
      <c r="BZ33" s="196"/>
      <c r="CA33" s="197">
        <f>SUM(CA28:CC32)</f>
        <v>2193</v>
      </c>
      <c r="CB33" s="197"/>
      <c r="CC33" s="198"/>
      <c r="CD33" s="199" t="str">
        <f>IF(CQ41="●","●",IF(COUNTA(CD28:CD32)=0,"",SUMIF(CD28:CD32,"●",CA28:CA32)+SUM(CD28:CD32)))</f>
        <v/>
      </c>
      <c r="CE33" s="200"/>
      <c r="CF33" s="201"/>
      <c r="CG33" s="207" t="s">
        <v>172</v>
      </c>
      <c r="CH33" s="208"/>
      <c r="CI33" s="208"/>
      <c r="CJ33" s="208"/>
      <c r="CK33" s="208"/>
      <c r="CL33" s="208"/>
      <c r="CM33" s="208"/>
      <c r="CN33" s="208"/>
      <c r="CO33" s="208"/>
      <c r="CP33" s="209"/>
      <c r="CQ33" s="210">
        <f>SUM(CQ28:CS32)</f>
        <v>4830</v>
      </c>
      <c r="CR33" s="200"/>
      <c r="CS33" s="201"/>
      <c r="CT33" s="199" t="str">
        <f>IF(CQ41="●","●",IF(COUNTA(CT28:CT32)=0,"",SUMIF(CT28:CT32,"●",CQ28:CQ32)+SUM(CT28:CT32)))</f>
        <v/>
      </c>
      <c r="CU33" s="200"/>
      <c r="CV33" s="201"/>
    </row>
    <row r="34" spans="1:100" ht="13.5" customHeight="1" x14ac:dyDescent="0.15">
      <c r="A34" s="164" t="s">
        <v>173</v>
      </c>
      <c r="B34" s="165"/>
      <c r="C34" s="166" t="s">
        <v>394</v>
      </c>
      <c r="D34" s="166"/>
      <c r="E34" s="166"/>
      <c r="F34" s="166"/>
      <c r="G34" s="166"/>
      <c r="H34" s="166"/>
      <c r="I34" s="166"/>
      <c r="J34" s="166"/>
      <c r="K34" s="173">
        <v>470</v>
      </c>
      <c r="L34" s="174"/>
      <c r="M34" s="175"/>
      <c r="N34" s="176"/>
      <c r="O34" s="177"/>
      <c r="P34" s="178"/>
      <c r="Q34" s="164" t="s">
        <v>174</v>
      </c>
      <c r="R34" s="165"/>
      <c r="S34" s="166" t="s">
        <v>442</v>
      </c>
      <c r="T34" s="166"/>
      <c r="U34" s="166"/>
      <c r="V34" s="166"/>
      <c r="W34" s="166"/>
      <c r="X34" s="166"/>
      <c r="Y34" s="166"/>
      <c r="Z34" s="166"/>
      <c r="AA34" s="173">
        <v>532</v>
      </c>
      <c r="AB34" s="174"/>
      <c r="AC34" s="175"/>
      <c r="AD34" s="176"/>
      <c r="AE34" s="177"/>
      <c r="AF34" s="178"/>
      <c r="AI34" s="164" t="s">
        <v>175</v>
      </c>
      <c r="AJ34" s="165"/>
      <c r="AK34" s="188" t="s">
        <v>485</v>
      </c>
      <c r="AL34" s="189"/>
      <c r="AM34" s="189"/>
      <c r="AN34" s="189"/>
      <c r="AO34" s="189"/>
      <c r="AP34" s="189"/>
      <c r="AQ34" s="189"/>
      <c r="AR34" s="190"/>
      <c r="AS34" s="173">
        <v>439</v>
      </c>
      <c r="AT34" s="174"/>
      <c r="AU34" s="175"/>
      <c r="AV34" s="176"/>
      <c r="AW34" s="177"/>
      <c r="AX34" s="178"/>
      <c r="AY34" s="164" t="s">
        <v>176</v>
      </c>
      <c r="AZ34" s="165"/>
      <c r="BA34" s="166" t="s">
        <v>532</v>
      </c>
      <c r="BB34" s="166"/>
      <c r="BC34" s="166"/>
      <c r="BD34" s="166"/>
      <c r="BE34" s="166"/>
      <c r="BF34" s="166"/>
      <c r="BG34" s="166"/>
      <c r="BH34" s="166"/>
      <c r="BI34" s="173">
        <v>350</v>
      </c>
      <c r="BJ34" s="174"/>
      <c r="BK34" s="175"/>
      <c r="BL34" s="176"/>
      <c r="BM34" s="177"/>
      <c r="BN34" s="178"/>
      <c r="BQ34" s="191" t="s">
        <v>177</v>
      </c>
      <c r="BR34" s="192"/>
      <c r="BS34" s="166" t="s">
        <v>573</v>
      </c>
      <c r="BT34" s="166"/>
      <c r="BU34" s="166"/>
      <c r="BV34" s="166"/>
      <c r="BW34" s="166"/>
      <c r="BX34" s="166"/>
      <c r="BY34" s="166"/>
      <c r="BZ34" s="166"/>
      <c r="CA34" s="193">
        <v>219</v>
      </c>
      <c r="CB34" s="193"/>
      <c r="CC34" s="194"/>
      <c r="CD34" s="176"/>
      <c r="CE34" s="177"/>
      <c r="CF34" s="178"/>
      <c r="CG34" s="191" t="s">
        <v>178</v>
      </c>
      <c r="CH34" s="192"/>
      <c r="CI34" s="166" t="s">
        <v>615</v>
      </c>
      <c r="CJ34" s="166"/>
      <c r="CK34" s="166"/>
      <c r="CL34" s="166"/>
      <c r="CM34" s="166"/>
      <c r="CN34" s="166"/>
      <c r="CO34" s="166"/>
      <c r="CP34" s="166"/>
      <c r="CQ34" s="173">
        <v>455</v>
      </c>
      <c r="CR34" s="174"/>
      <c r="CS34" s="175"/>
      <c r="CT34" s="176"/>
      <c r="CU34" s="177"/>
      <c r="CV34" s="178"/>
    </row>
    <row r="35" spans="1:100" ht="13.5" customHeight="1" x14ac:dyDescent="0.15">
      <c r="A35" s="164" t="s">
        <v>179</v>
      </c>
      <c r="B35" s="165"/>
      <c r="C35" s="166" t="s">
        <v>395</v>
      </c>
      <c r="D35" s="166"/>
      <c r="E35" s="166"/>
      <c r="F35" s="166"/>
      <c r="G35" s="166"/>
      <c r="H35" s="166"/>
      <c r="I35" s="166"/>
      <c r="J35" s="166"/>
      <c r="K35" s="173">
        <v>322</v>
      </c>
      <c r="L35" s="174"/>
      <c r="M35" s="175"/>
      <c r="N35" s="176"/>
      <c r="O35" s="177"/>
      <c r="P35" s="178"/>
      <c r="Q35" s="164" t="s">
        <v>180</v>
      </c>
      <c r="R35" s="165"/>
      <c r="S35" s="166" t="s">
        <v>443</v>
      </c>
      <c r="T35" s="166"/>
      <c r="U35" s="166"/>
      <c r="V35" s="166"/>
      <c r="W35" s="166"/>
      <c r="X35" s="166"/>
      <c r="Y35" s="166"/>
      <c r="Z35" s="166"/>
      <c r="AA35" s="173">
        <v>437</v>
      </c>
      <c r="AB35" s="174"/>
      <c r="AC35" s="175"/>
      <c r="AD35" s="176"/>
      <c r="AE35" s="177"/>
      <c r="AF35" s="178"/>
      <c r="AI35" s="164" t="s">
        <v>181</v>
      </c>
      <c r="AJ35" s="165"/>
      <c r="AK35" s="188" t="s">
        <v>486</v>
      </c>
      <c r="AL35" s="189"/>
      <c r="AM35" s="189"/>
      <c r="AN35" s="189"/>
      <c r="AO35" s="189"/>
      <c r="AP35" s="189"/>
      <c r="AQ35" s="189"/>
      <c r="AR35" s="190"/>
      <c r="AS35" s="173">
        <v>415</v>
      </c>
      <c r="AT35" s="174"/>
      <c r="AU35" s="175"/>
      <c r="AV35" s="176"/>
      <c r="AW35" s="177"/>
      <c r="AX35" s="178"/>
      <c r="AY35" s="164" t="s">
        <v>182</v>
      </c>
      <c r="AZ35" s="165"/>
      <c r="BA35" s="166" t="s">
        <v>533</v>
      </c>
      <c r="BB35" s="166"/>
      <c r="BC35" s="166"/>
      <c r="BD35" s="166"/>
      <c r="BE35" s="166"/>
      <c r="BF35" s="166"/>
      <c r="BG35" s="166"/>
      <c r="BH35" s="166"/>
      <c r="BI35" s="173">
        <v>258</v>
      </c>
      <c r="BJ35" s="174"/>
      <c r="BK35" s="175"/>
      <c r="BL35" s="176"/>
      <c r="BM35" s="177"/>
      <c r="BN35" s="178"/>
      <c r="BQ35" s="191" t="s">
        <v>183</v>
      </c>
      <c r="BR35" s="192"/>
      <c r="BS35" s="166" t="s">
        <v>574</v>
      </c>
      <c r="BT35" s="166"/>
      <c r="BU35" s="166"/>
      <c r="BV35" s="166"/>
      <c r="BW35" s="166"/>
      <c r="BX35" s="166"/>
      <c r="BY35" s="166"/>
      <c r="BZ35" s="166"/>
      <c r="CA35" s="193">
        <v>333</v>
      </c>
      <c r="CB35" s="193"/>
      <c r="CC35" s="194"/>
      <c r="CD35" s="176"/>
      <c r="CE35" s="177"/>
      <c r="CF35" s="178"/>
      <c r="CG35" s="191" t="s">
        <v>184</v>
      </c>
      <c r="CH35" s="192"/>
      <c r="CI35" s="166" t="s">
        <v>616</v>
      </c>
      <c r="CJ35" s="166"/>
      <c r="CK35" s="166"/>
      <c r="CL35" s="166"/>
      <c r="CM35" s="166"/>
      <c r="CN35" s="166"/>
      <c r="CO35" s="166"/>
      <c r="CP35" s="166"/>
      <c r="CQ35" s="173">
        <v>450</v>
      </c>
      <c r="CR35" s="174"/>
      <c r="CS35" s="175"/>
      <c r="CT35" s="176"/>
      <c r="CU35" s="177"/>
      <c r="CV35" s="178"/>
    </row>
    <row r="36" spans="1:100" ht="13.5" customHeight="1" x14ac:dyDescent="0.15">
      <c r="A36" s="164" t="s">
        <v>185</v>
      </c>
      <c r="B36" s="165"/>
      <c r="C36" s="166" t="s">
        <v>396</v>
      </c>
      <c r="D36" s="166"/>
      <c r="E36" s="166"/>
      <c r="F36" s="166"/>
      <c r="G36" s="166"/>
      <c r="H36" s="166"/>
      <c r="I36" s="166"/>
      <c r="J36" s="166"/>
      <c r="K36" s="173">
        <v>310</v>
      </c>
      <c r="L36" s="174"/>
      <c r="M36" s="175"/>
      <c r="N36" s="176"/>
      <c r="O36" s="177"/>
      <c r="P36" s="178"/>
      <c r="Q36" s="164" t="s">
        <v>186</v>
      </c>
      <c r="R36" s="165"/>
      <c r="S36" s="166" t="s">
        <v>444</v>
      </c>
      <c r="T36" s="166"/>
      <c r="U36" s="166"/>
      <c r="V36" s="166"/>
      <c r="W36" s="166"/>
      <c r="X36" s="166"/>
      <c r="Y36" s="166"/>
      <c r="Z36" s="166"/>
      <c r="AA36" s="173">
        <v>460</v>
      </c>
      <c r="AB36" s="174"/>
      <c r="AC36" s="175"/>
      <c r="AD36" s="176"/>
      <c r="AE36" s="177"/>
      <c r="AF36" s="178"/>
      <c r="AI36" s="164" t="s">
        <v>187</v>
      </c>
      <c r="AJ36" s="165"/>
      <c r="AK36" s="188" t="s">
        <v>487</v>
      </c>
      <c r="AL36" s="189"/>
      <c r="AM36" s="189"/>
      <c r="AN36" s="189"/>
      <c r="AO36" s="189"/>
      <c r="AP36" s="189"/>
      <c r="AQ36" s="189"/>
      <c r="AR36" s="190"/>
      <c r="AS36" s="173">
        <v>283</v>
      </c>
      <c r="AT36" s="174"/>
      <c r="AU36" s="175"/>
      <c r="AV36" s="176"/>
      <c r="AW36" s="177"/>
      <c r="AX36" s="178"/>
      <c r="AY36" s="164" t="s">
        <v>188</v>
      </c>
      <c r="AZ36" s="165"/>
      <c r="BA36" s="166" t="s">
        <v>534</v>
      </c>
      <c r="BB36" s="166"/>
      <c r="BC36" s="166"/>
      <c r="BD36" s="166"/>
      <c r="BE36" s="166"/>
      <c r="BF36" s="166"/>
      <c r="BG36" s="166"/>
      <c r="BH36" s="166"/>
      <c r="BI36" s="173">
        <v>280</v>
      </c>
      <c r="BJ36" s="174"/>
      <c r="BK36" s="175"/>
      <c r="BL36" s="176"/>
      <c r="BM36" s="177"/>
      <c r="BN36" s="178"/>
      <c r="BQ36" s="191" t="s">
        <v>189</v>
      </c>
      <c r="BR36" s="192"/>
      <c r="BS36" s="166" t="s">
        <v>575</v>
      </c>
      <c r="BT36" s="166"/>
      <c r="BU36" s="166"/>
      <c r="BV36" s="166"/>
      <c r="BW36" s="166"/>
      <c r="BX36" s="166"/>
      <c r="BY36" s="166"/>
      <c r="BZ36" s="166"/>
      <c r="CA36" s="193">
        <v>545</v>
      </c>
      <c r="CB36" s="193"/>
      <c r="CC36" s="194"/>
      <c r="CD36" s="176"/>
      <c r="CE36" s="177"/>
      <c r="CF36" s="178"/>
      <c r="CG36" s="202" t="s">
        <v>190</v>
      </c>
      <c r="CH36" s="196"/>
      <c r="CI36" s="196"/>
      <c r="CJ36" s="196"/>
      <c r="CK36" s="196"/>
      <c r="CL36" s="196"/>
      <c r="CM36" s="196"/>
      <c r="CN36" s="196"/>
      <c r="CO36" s="196"/>
      <c r="CP36" s="196"/>
      <c r="CQ36" s="197">
        <f>SUM(CQ34:CS35)</f>
        <v>905</v>
      </c>
      <c r="CR36" s="197"/>
      <c r="CS36" s="198"/>
      <c r="CT36" s="199" t="str">
        <f>IF(CQ41="●","●",IF(COUNTA(CT34:CT35)=0,"",SUMIF(CT34:CT35,"●",CQ34:CQ35)+SUM(CT34:CT35)))</f>
        <v/>
      </c>
      <c r="CU36" s="200"/>
      <c r="CV36" s="201"/>
    </row>
    <row r="37" spans="1:100" ht="13.5" customHeight="1" x14ac:dyDescent="0.15">
      <c r="A37" s="164" t="s">
        <v>191</v>
      </c>
      <c r="B37" s="165"/>
      <c r="C37" s="166" t="s">
        <v>397</v>
      </c>
      <c r="D37" s="166"/>
      <c r="E37" s="166"/>
      <c r="F37" s="166"/>
      <c r="G37" s="166"/>
      <c r="H37" s="166"/>
      <c r="I37" s="166"/>
      <c r="J37" s="166"/>
      <c r="K37" s="173">
        <v>225</v>
      </c>
      <c r="L37" s="174"/>
      <c r="M37" s="175"/>
      <c r="N37" s="176"/>
      <c r="O37" s="177"/>
      <c r="P37" s="178"/>
      <c r="Q37" s="164" t="s">
        <v>192</v>
      </c>
      <c r="R37" s="165"/>
      <c r="S37" s="166" t="s">
        <v>445</v>
      </c>
      <c r="T37" s="166"/>
      <c r="U37" s="166"/>
      <c r="V37" s="166"/>
      <c r="W37" s="166"/>
      <c r="X37" s="166"/>
      <c r="Y37" s="166"/>
      <c r="Z37" s="166"/>
      <c r="AA37" s="173">
        <v>592</v>
      </c>
      <c r="AB37" s="174"/>
      <c r="AC37" s="175"/>
      <c r="AD37" s="176"/>
      <c r="AE37" s="177"/>
      <c r="AF37" s="178"/>
      <c r="AI37" s="164" t="s">
        <v>193</v>
      </c>
      <c r="AJ37" s="165"/>
      <c r="AK37" s="188" t="s">
        <v>488</v>
      </c>
      <c r="AL37" s="189"/>
      <c r="AM37" s="189"/>
      <c r="AN37" s="189"/>
      <c r="AO37" s="189"/>
      <c r="AP37" s="189"/>
      <c r="AQ37" s="189"/>
      <c r="AR37" s="190"/>
      <c r="AS37" s="173">
        <v>471</v>
      </c>
      <c r="AT37" s="174"/>
      <c r="AU37" s="175"/>
      <c r="AV37" s="176"/>
      <c r="AW37" s="177"/>
      <c r="AX37" s="178"/>
      <c r="AY37" s="164" t="s">
        <v>194</v>
      </c>
      <c r="AZ37" s="165"/>
      <c r="BA37" s="166" t="s">
        <v>535</v>
      </c>
      <c r="BB37" s="166"/>
      <c r="BC37" s="166"/>
      <c r="BD37" s="166"/>
      <c r="BE37" s="166"/>
      <c r="BF37" s="166"/>
      <c r="BG37" s="166"/>
      <c r="BH37" s="166"/>
      <c r="BI37" s="173">
        <v>365</v>
      </c>
      <c r="BJ37" s="174"/>
      <c r="BK37" s="175"/>
      <c r="BL37" s="176"/>
      <c r="BM37" s="177"/>
      <c r="BN37" s="178"/>
      <c r="BQ37" s="191" t="s">
        <v>195</v>
      </c>
      <c r="BR37" s="192"/>
      <c r="BS37" s="166" t="s">
        <v>576</v>
      </c>
      <c r="BT37" s="166"/>
      <c r="BU37" s="166"/>
      <c r="BV37" s="166"/>
      <c r="BW37" s="166"/>
      <c r="BX37" s="166"/>
      <c r="BY37" s="166"/>
      <c r="BZ37" s="166"/>
      <c r="CA37" s="193">
        <v>406</v>
      </c>
      <c r="CB37" s="193"/>
      <c r="CC37" s="194"/>
      <c r="CD37" s="176"/>
      <c r="CE37" s="177"/>
      <c r="CF37" s="178"/>
      <c r="CG37" s="191" t="s">
        <v>196</v>
      </c>
      <c r="CH37" s="192"/>
      <c r="CI37" s="166" t="s">
        <v>617</v>
      </c>
      <c r="CJ37" s="166"/>
      <c r="CK37" s="166"/>
      <c r="CL37" s="166"/>
      <c r="CM37" s="166"/>
      <c r="CN37" s="166"/>
      <c r="CO37" s="166"/>
      <c r="CP37" s="166"/>
      <c r="CQ37" s="173">
        <v>375</v>
      </c>
      <c r="CR37" s="174"/>
      <c r="CS37" s="175"/>
      <c r="CT37" s="176"/>
      <c r="CU37" s="177"/>
      <c r="CV37" s="178"/>
    </row>
    <row r="38" spans="1:100" ht="13.5" customHeight="1" x14ac:dyDescent="0.15">
      <c r="A38" s="164" t="s">
        <v>197</v>
      </c>
      <c r="B38" s="165"/>
      <c r="C38" s="166" t="s">
        <v>398</v>
      </c>
      <c r="D38" s="166"/>
      <c r="E38" s="166"/>
      <c r="F38" s="166"/>
      <c r="G38" s="166"/>
      <c r="H38" s="166"/>
      <c r="I38" s="166"/>
      <c r="J38" s="166"/>
      <c r="K38" s="173">
        <v>247</v>
      </c>
      <c r="L38" s="174"/>
      <c r="M38" s="175"/>
      <c r="N38" s="176"/>
      <c r="O38" s="177"/>
      <c r="P38" s="178"/>
      <c r="Q38" s="164" t="s">
        <v>198</v>
      </c>
      <c r="R38" s="165"/>
      <c r="S38" s="166" t="s">
        <v>446</v>
      </c>
      <c r="T38" s="166"/>
      <c r="U38" s="166"/>
      <c r="V38" s="166"/>
      <c r="W38" s="166"/>
      <c r="X38" s="166"/>
      <c r="Y38" s="166"/>
      <c r="Z38" s="166"/>
      <c r="AA38" s="173">
        <v>680</v>
      </c>
      <c r="AB38" s="174"/>
      <c r="AC38" s="175"/>
      <c r="AD38" s="176"/>
      <c r="AE38" s="177"/>
      <c r="AF38" s="178"/>
      <c r="AI38" s="164" t="s">
        <v>199</v>
      </c>
      <c r="AJ38" s="165"/>
      <c r="AK38" s="188" t="s">
        <v>489</v>
      </c>
      <c r="AL38" s="189"/>
      <c r="AM38" s="189"/>
      <c r="AN38" s="189"/>
      <c r="AO38" s="189"/>
      <c r="AP38" s="189"/>
      <c r="AQ38" s="189"/>
      <c r="AR38" s="190"/>
      <c r="AS38" s="173">
        <v>560</v>
      </c>
      <c r="AT38" s="174"/>
      <c r="AU38" s="175"/>
      <c r="AV38" s="176"/>
      <c r="AW38" s="177"/>
      <c r="AX38" s="178"/>
      <c r="AY38" s="164" t="s">
        <v>200</v>
      </c>
      <c r="AZ38" s="165"/>
      <c r="BA38" s="166" t="s">
        <v>536</v>
      </c>
      <c r="BB38" s="166"/>
      <c r="BC38" s="166"/>
      <c r="BD38" s="166"/>
      <c r="BE38" s="166"/>
      <c r="BF38" s="166"/>
      <c r="BG38" s="166"/>
      <c r="BH38" s="166"/>
      <c r="BI38" s="173">
        <v>305</v>
      </c>
      <c r="BJ38" s="174"/>
      <c r="BK38" s="175"/>
      <c r="BL38" s="176"/>
      <c r="BM38" s="177"/>
      <c r="BN38" s="178"/>
      <c r="BQ38" s="191" t="s">
        <v>201</v>
      </c>
      <c r="BR38" s="192"/>
      <c r="BS38" s="166" t="s">
        <v>577</v>
      </c>
      <c r="BT38" s="166"/>
      <c r="BU38" s="166"/>
      <c r="BV38" s="166"/>
      <c r="BW38" s="166"/>
      <c r="BX38" s="166"/>
      <c r="BY38" s="166"/>
      <c r="BZ38" s="166"/>
      <c r="CA38" s="193">
        <v>450</v>
      </c>
      <c r="CB38" s="193"/>
      <c r="CC38" s="194"/>
      <c r="CD38" s="176"/>
      <c r="CE38" s="177"/>
      <c r="CF38" s="178"/>
      <c r="CG38" s="202" t="s">
        <v>202</v>
      </c>
      <c r="CH38" s="196"/>
      <c r="CI38" s="196"/>
      <c r="CJ38" s="196"/>
      <c r="CK38" s="196"/>
      <c r="CL38" s="196"/>
      <c r="CM38" s="196"/>
      <c r="CN38" s="196"/>
      <c r="CO38" s="196"/>
      <c r="CP38" s="196"/>
      <c r="CQ38" s="197">
        <f>SUM(CQ37:CS37)</f>
        <v>375</v>
      </c>
      <c r="CR38" s="197"/>
      <c r="CS38" s="198"/>
      <c r="CT38" s="199" t="str">
        <f>IF(CQ41="●","●",IF(COUNTA(CT37:CT37)=0,"",SUMIF(CT37:CT37,"●",CQ37:CQ37)+SUM(CT37:CT37)))</f>
        <v/>
      </c>
      <c r="CU38" s="200"/>
      <c r="CV38" s="201"/>
    </row>
    <row r="39" spans="1:100" ht="13.5" customHeight="1" x14ac:dyDescent="0.15">
      <c r="A39" s="164" t="s">
        <v>203</v>
      </c>
      <c r="B39" s="165"/>
      <c r="C39" s="166" t="s">
        <v>399</v>
      </c>
      <c r="D39" s="166"/>
      <c r="E39" s="166"/>
      <c r="F39" s="166"/>
      <c r="G39" s="166"/>
      <c r="H39" s="166"/>
      <c r="I39" s="166"/>
      <c r="J39" s="166"/>
      <c r="K39" s="173">
        <v>293</v>
      </c>
      <c r="L39" s="174"/>
      <c r="M39" s="175"/>
      <c r="N39" s="176"/>
      <c r="O39" s="177"/>
      <c r="P39" s="178"/>
      <c r="Q39" s="164" t="s">
        <v>204</v>
      </c>
      <c r="R39" s="165"/>
      <c r="S39" s="166" t="s">
        <v>447</v>
      </c>
      <c r="T39" s="166"/>
      <c r="U39" s="166"/>
      <c r="V39" s="166"/>
      <c r="W39" s="166"/>
      <c r="X39" s="166"/>
      <c r="Y39" s="166"/>
      <c r="Z39" s="166"/>
      <c r="AA39" s="173">
        <v>482</v>
      </c>
      <c r="AB39" s="174"/>
      <c r="AC39" s="175"/>
      <c r="AD39" s="176"/>
      <c r="AE39" s="177"/>
      <c r="AF39" s="178"/>
      <c r="AI39" s="164" t="s">
        <v>205</v>
      </c>
      <c r="AJ39" s="165"/>
      <c r="AK39" s="188" t="s">
        <v>490</v>
      </c>
      <c r="AL39" s="189"/>
      <c r="AM39" s="189"/>
      <c r="AN39" s="189"/>
      <c r="AO39" s="189"/>
      <c r="AP39" s="189"/>
      <c r="AQ39" s="189"/>
      <c r="AR39" s="190"/>
      <c r="AS39" s="173">
        <v>190</v>
      </c>
      <c r="AT39" s="174"/>
      <c r="AU39" s="175"/>
      <c r="AV39" s="176"/>
      <c r="AW39" s="177"/>
      <c r="AX39" s="178"/>
      <c r="AY39" s="164" t="s">
        <v>206</v>
      </c>
      <c r="AZ39" s="165"/>
      <c r="BA39" s="166" t="s">
        <v>537</v>
      </c>
      <c r="BB39" s="166"/>
      <c r="BC39" s="166"/>
      <c r="BD39" s="166"/>
      <c r="BE39" s="166"/>
      <c r="BF39" s="166"/>
      <c r="BG39" s="166"/>
      <c r="BH39" s="166"/>
      <c r="BI39" s="173">
        <v>441</v>
      </c>
      <c r="BJ39" s="174"/>
      <c r="BK39" s="175"/>
      <c r="BL39" s="176"/>
      <c r="BM39" s="177"/>
      <c r="BN39" s="178"/>
      <c r="BQ39" s="195" t="s">
        <v>207</v>
      </c>
      <c r="BR39" s="196"/>
      <c r="BS39" s="196"/>
      <c r="BT39" s="196"/>
      <c r="BU39" s="196"/>
      <c r="BV39" s="196"/>
      <c r="BW39" s="196"/>
      <c r="BX39" s="196"/>
      <c r="BY39" s="196"/>
      <c r="BZ39" s="196"/>
      <c r="CA39" s="197">
        <f>SUM(CA34:CC38)</f>
        <v>1953</v>
      </c>
      <c r="CB39" s="197"/>
      <c r="CC39" s="198"/>
      <c r="CD39" s="199" t="str">
        <f>IF(CQ41="●","●",IF(COUNTA(CD34:CD38)=0,"",SUMIF(CD34:CD38,"●",CA34:CA38)+SUM(CD34:CD38)))</f>
        <v/>
      </c>
      <c r="CE39" s="200"/>
      <c r="CF39" s="201"/>
      <c r="CG39" s="191" t="s">
        <v>208</v>
      </c>
      <c r="CH39" s="192"/>
      <c r="CI39" s="166" t="s">
        <v>618</v>
      </c>
      <c r="CJ39" s="166"/>
      <c r="CK39" s="166"/>
      <c r="CL39" s="166"/>
      <c r="CM39" s="166"/>
      <c r="CN39" s="166"/>
      <c r="CO39" s="166"/>
      <c r="CP39" s="166"/>
      <c r="CQ39" s="173">
        <v>560</v>
      </c>
      <c r="CR39" s="174"/>
      <c r="CS39" s="175"/>
      <c r="CT39" s="176"/>
      <c r="CU39" s="177"/>
      <c r="CV39" s="178"/>
    </row>
    <row r="40" spans="1:100" ht="13.5" customHeight="1" thickBot="1" x14ac:dyDescent="0.2">
      <c r="A40" s="164" t="s">
        <v>209</v>
      </c>
      <c r="B40" s="165"/>
      <c r="C40" s="166" t="s">
        <v>400</v>
      </c>
      <c r="D40" s="166"/>
      <c r="E40" s="166"/>
      <c r="F40" s="166"/>
      <c r="G40" s="166"/>
      <c r="H40" s="166"/>
      <c r="I40" s="166"/>
      <c r="J40" s="166"/>
      <c r="K40" s="173">
        <v>265</v>
      </c>
      <c r="L40" s="174"/>
      <c r="M40" s="175"/>
      <c r="N40" s="176"/>
      <c r="O40" s="177"/>
      <c r="P40" s="178"/>
      <c r="Q40" s="195" t="s">
        <v>210</v>
      </c>
      <c r="R40" s="196"/>
      <c r="S40" s="196"/>
      <c r="T40" s="196"/>
      <c r="U40" s="196"/>
      <c r="V40" s="196"/>
      <c r="W40" s="196"/>
      <c r="X40" s="196"/>
      <c r="Y40" s="196"/>
      <c r="Z40" s="196"/>
      <c r="AA40" s="197">
        <f>SUM(AA33:AC39)</f>
        <v>3769</v>
      </c>
      <c r="AB40" s="197"/>
      <c r="AC40" s="198"/>
      <c r="AD40" s="199" t="str">
        <f>IF(AA65="●","●",IF(COUNTA(AD33:AD39)=0,"",SUMIF(AD33:AD39,"●",AA33:AA39)+SUM(AD33:AD39)))</f>
        <v/>
      </c>
      <c r="AE40" s="200"/>
      <c r="AF40" s="201"/>
      <c r="AI40" s="164" t="s">
        <v>211</v>
      </c>
      <c r="AJ40" s="165"/>
      <c r="AK40" s="188" t="s">
        <v>491</v>
      </c>
      <c r="AL40" s="189"/>
      <c r="AM40" s="189"/>
      <c r="AN40" s="189"/>
      <c r="AO40" s="189"/>
      <c r="AP40" s="189"/>
      <c r="AQ40" s="189"/>
      <c r="AR40" s="190"/>
      <c r="AS40" s="173">
        <v>348</v>
      </c>
      <c r="AT40" s="174"/>
      <c r="AU40" s="175"/>
      <c r="AV40" s="176"/>
      <c r="AW40" s="177"/>
      <c r="AX40" s="178"/>
      <c r="AY40" s="164" t="s">
        <v>212</v>
      </c>
      <c r="AZ40" s="165"/>
      <c r="BA40" s="166" t="s">
        <v>538</v>
      </c>
      <c r="BB40" s="166"/>
      <c r="BC40" s="166"/>
      <c r="BD40" s="166"/>
      <c r="BE40" s="166"/>
      <c r="BF40" s="166"/>
      <c r="BG40" s="166"/>
      <c r="BH40" s="166"/>
      <c r="BI40" s="173">
        <v>405</v>
      </c>
      <c r="BJ40" s="174"/>
      <c r="BK40" s="175"/>
      <c r="BL40" s="176"/>
      <c r="BM40" s="177"/>
      <c r="BN40" s="178"/>
      <c r="BQ40" s="191" t="s">
        <v>213</v>
      </c>
      <c r="BR40" s="192"/>
      <c r="BS40" s="166" t="s">
        <v>578</v>
      </c>
      <c r="BT40" s="166"/>
      <c r="BU40" s="166"/>
      <c r="BV40" s="166"/>
      <c r="BW40" s="166"/>
      <c r="BX40" s="166"/>
      <c r="BY40" s="166"/>
      <c r="BZ40" s="166"/>
      <c r="CA40" s="193">
        <v>474</v>
      </c>
      <c r="CB40" s="193"/>
      <c r="CC40" s="194"/>
      <c r="CD40" s="176"/>
      <c r="CE40" s="177"/>
      <c r="CF40" s="178"/>
      <c r="CG40" s="202" t="s">
        <v>214</v>
      </c>
      <c r="CH40" s="196"/>
      <c r="CI40" s="196"/>
      <c r="CJ40" s="196"/>
      <c r="CK40" s="196"/>
      <c r="CL40" s="196"/>
      <c r="CM40" s="196"/>
      <c r="CN40" s="196"/>
      <c r="CO40" s="196"/>
      <c r="CP40" s="196"/>
      <c r="CQ40" s="197">
        <f>SUM(CQ39:CS39)</f>
        <v>560</v>
      </c>
      <c r="CR40" s="197"/>
      <c r="CS40" s="198"/>
      <c r="CT40" s="211" t="str">
        <f>IF(CQ41="●","●",IF(COUNTA(CT39:CT39)=0,"",SUMIF(CT39:CT39,"●",CQ39:CQ39)+SUM(CT39:CT39)))</f>
        <v/>
      </c>
      <c r="CU40" s="212"/>
      <c r="CV40" s="213"/>
    </row>
    <row r="41" spans="1:100" ht="13.5" customHeight="1" thickTop="1" x14ac:dyDescent="0.15">
      <c r="A41" s="195" t="s">
        <v>215</v>
      </c>
      <c r="B41" s="196"/>
      <c r="C41" s="196"/>
      <c r="D41" s="196"/>
      <c r="E41" s="196"/>
      <c r="F41" s="196"/>
      <c r="G41" s="196"/>
      <c r="H41" s="196"/>
      <c r="I41" s="196"/>
      <c r="J41" s="196"/>
      <c r="K41" s="197">
        <f>SUM(K33:M40)</f>
        <v>2589</v>
      </c>
      <c r="L41" s="197"/>
      <c r="M41" s="198"/>
      <c r="N41" s="199" t="str">
        <f>IF(AA65="●","●",IF(COUNTA(N33:N40)=0,"",SUMIF(N33:N40,"●",K33:K40)+SUM(N33:N40)))</f>
        <v/>
      </c>
      <c r="O41" s="200"/>
      <c r="P41" s="201"/>
      <c r="Q41" s="164" t="s">
        <v>216</v>
      </c>
      <c r="R41" s="165"/>
      <c r="S41" s="166" t="s">
        <v>448</v>
      </c>
      <c r="T41" s="166"/>
      <c r="U41" s="166"/>
      <c r="V41" s="166"/>
      <c r="W41" s="166"/>
      <c r="X41" s="166"/>
      <c r="Y41" s="166"/>
      <c r="Z41" s="166"/>
      <c r="AA41" s="173">
        <v>570</v>
      </c>
      <c r="AB41" s="174"/>
      <c r="AC41" s="175"/>
      <c r="AD41" s="176"/>
      <c r="AE41" s="177"/>
      <c r="AF41" s="178"/>
      <c r="AI41" s="164" t="s">
        <v>217</v>
      </c>
      <c r="AJ41" s="165"/>
      <c r="AK41" s="188" t="s">
        <v>492</v>
      </c>
      <c r="AL41" s="189"/>
      <c r="AM41" s="189"/>
      <c r="AN41" s="189"/>
      <c r="AO41" s="189"/>
      <c r="AP41" s="189"/>
      <c r="AQ41" s="189"/>
      <c r="AR41" s="190"/>
      <c r="AS41" s="173">
        <v>160</v>
      </c>
      <c r="AT41" s="174"/>
      <c r="AU41" s="175"/>
      <c r="AV41" s="176"/>
      <c r="AW41" s="177"/>
      <c r="AX41" s="178"/>
      <c r="AY41" s="164" t="s">
        <v>218</v>
      </c>
      <c r="AZ41" s="165"/>
      <c r="BA41" s="166" t="s">
        <v>539</v>
      </c>
      <c r="BB41" s="166"/>
      <c r="BC41" s="166"/>
      <c r="BD41" s="166"/>
      <c r="BE41" s="166"/>
      <c r="BF41" s="166"/>
      <c r="BG41" s="166"/>
      <c r="BH41" s="166"/>
      <c r="BI41" s="173">
        <v>260</v>
      </c>
      <c r="BJ41" s="174"/>
      <c r="BK41" s="175"/>
      <c r="BL41" s="176"/>
      <c r="BM41" s="177"/>
      <c r="BN41" s="178"/>
      <c r="BQ41" s="191" t="s">
        <v>219</v>
      </c>
      <c r="BR41" s="192"/>
      <c r="BS41" s="166" t="s">
        <v>579</v>
      </c>
      <c r="BT41" s="166"/>
      <c r="BU41" s="166"/>
      <c r="BV41" s="166"/>
      <c r="BW41" s="166"/>
      <c r="BX41" s="166"/>
      <c r="BY41" s="166"/>
      <c r="BZ41" s="166"/>
      <c r="CA41" s="193">
        <v>176</v>
      </c>
      <c r="CB41" s="193"/>
      <c r="CC41" s="194"/>
      <c r="CD41" s="176"/>
      <c r="CE41" s="177"/>
      <c r="CF41" s="178"/>
      <c r="CG41" s="214" t="s">
        <v>220</v>
      </c>
      <c r="CH41" s="215"/>
      <c r="CI41" s="216">
        <f>CA14+CQ19+CQ22+CQ27+CQ33+CQ36+CQ38+CQ40</f>
        <v>29955</v>
      </c>
      <c r="CJ41" s="217"/>
      <c r="CK41" s="217"/>
      <c r="CL41" s="217"/>
      <c r="CM41" s="217"/>
      <c r="CN41" s="217"/>
      <c r="CO41" s="217"/>
      <c r="CP41" s="218"/>
      <c r="CQ41" s="219"/>
      <c r="CR41" s="220"/>
      <c r="CS41" s="220"/>
      <c r="CT41" s="221"/>
      <c r="CU41" s="221"/>
      <c r="CV41" s="222"/>
    </row>
    <row r="42" spans="1:100" ht="13.5" customHeight="1" x14ac:dyDescent="0.15">
      <c r="A42" s="164" t="s">
        <v>221</v>
      </c>
      <c r="B42" s="165"/>
      <c r="C42" s="166" t="s">
        <v>401</v>
      </c>
      <c r="D42" s="166"/>
      <c r="E42" s="166"/>
      <c r="F42" s="166"/>
      <c r="G42" s="166"/>
      <c r="H42" s="166"/>
      <c r="I42" s="166"/>
      <c r="J42" s="166"/>
      <c r="K42" s="173">
        <v>395</v>
      </c>
      <c r="L42" s="174"/>
      <c r="M42" s="175"/>
      <c r="N42" s="176"/>
      <c r="O42" s="177"/>
      <c r="P42" s="178"/>
      <c r="Q42" s="164" t="s">
        <v>222</v>
      </c>
      <c r="R42" s="165"/>
      <c r="S42" s="166" t="s">
        <v>449</v>
      </c>
      <c r="T42" s="166"/>
      <c r="U42" s="166"/>
      <c r="V42" s="166"/>
      <c r="W42" s="166"/>
      <c r="X42" s="166"/>
      <c r="Y42" s="166"/>
      <c r="Z42" s="166"/>
      <c r="AA42" s="173">
        <v>328</v>
      </c>
      <c r="AB42" s="174"/>
      <c r="AC42" s="175"/>
      <c r="AD42" s="176"/>
      <c r="AE42" s="177"/>
      <c r="AF42" s="178"/>
      <c r="AI42" s="164" t="s">
        <v>223</v>
      </c>
      <c r="AJ42" s="165"/>
      <c r="AK42" s="188" t="s">
        <v>493</v>
      </c>
      <c r="AL42" s="189"/>
      <c r="AM42" s="189"/>
      <c r="AN42" s="189"/>
      <c r="AO42" s="189"/>
      <c r="AP42" s="189"/>
      <c r="AQ42" s="189"/>
      <c r="AR42" s="190"/>
      <c r="AS42" s="173">
        <v>334</v>
      </c>
      <c r="AT42" s="174"/>
      <c r="AU42" s="175"/>
      <c r="AV42" s="176"/>
      <c r="AW42" s="177"/>
      <c r="AX42" s="178"/>
      <c r="AY42" s="164" t="s">
        <v>224</v>
      </c>
      <c r="AZ42" s="165"/>
      <c r="BA42" s="166" t="s">
        <v>540</v>
      </c>
      <c r="BB42" s="166"/>
      <c r="BC42" s="166"/>
      <c r="BD42" s="166"/>
      <c r="BE42" s="166"/>
      <c r="BF42" s="166"/>
      <c r="BG42" s="166"/>
      <c r="BH42" s="166"/>
      <c r="BI42" s="173">
        <v>505</v>
      </c>
      <c r="BJ42" s="174"/>
      <c r="BK42" s="175"/>
      <c r="BL42" s="176"/>
      <c r="BM42" s="177"/>
      <c r="BN42" s="178"/>
      <c r="BQ42" s="191" t="s">
        <v>225</v>
      </c>
      <c r="BR42" s="192"/>
      <c r="BS42" s="166" t="s">
        <v>580</v>
      </c>
      <c r="BT42" s="166"/>
      <c r="BU42" s="166"/>
      <c r="BV42" s="166"/>
      <c r="BW42" s="166"/>
      <c r="BX42" s="166"/>
      <c r="BY42" s="166"/>
      <c r="BZ42" s="166"/>
      <c r="CA42" s="193">
        <v>265</v>
      </c>
      <c r="CB42" s="193"/>
      <c r="CC42" s="194"/>
      <c r="CD42" s="176"/>
      <c r="CE42" s="177"/>
      <c r="CF42" s="178"/>
      <c r="CG42" s="223"/>
      <c r="CH42" s="224"/>
      <c r="CI42" s="225"/>
      <c r="CJ42" s="226"/>
      <c r="CK42" s="226"/>
      <c r="CL42" s="226"/>
      <c r="CM42" s="226"/>
      <c r="CN42" s="226"/>
      <c r="CO42" s="226"/>
      <c r="CP42" s="227"/>
      <c r="CQ42" s="228"/>
      <c r="CR42" s="221"/>
      <c r="CS42" s="221"/>
      <c r="CT42" s="221"/>
      <c r="CU42" s="221"/>
      <c r="CV42" s="222"/>
    </row>
    <row r="43" spans="1:100" ht="13.5" customHeight="1" thickBot="1" x14ac:dyDescent="0.2">
      <c r="A43" s="164" t="s">
        <v>226</v>
      </c>
      <c r="B43" s="165"/>
      <c r="C43" s="166" t="s">
        <v>402</v>
      </c>
      <c r="D43" s="166"/>
      <c r="E43" s="166"/>
      <c r="F43" s="166"/>
      <c r="G43" s="166"/>
      <c r="H43" s="166"/>
      <c r="I43" s="166"/>
      <c r="J43" s="166"/>
      <c r="K43" s="173">
        <v>315</v>
      </c>
      <c r="L43" s="174"/>
      <c r="M43" s="175"/>
      <c r="N43" s="176"/>
      <c r="O43" s="177"/>
      <c r="P43" s="178"/>
      <c r="Q43" s="164" t="s">
        <v>227</v>
      </c>
      <c r="R43" s="165"/>
      <c r="S43" s="166" t="s">
        <v>450</v>
      </c>
      <c r="T43" s="166"/>
      <c r="U43" s="166"/>
      <c r="V43" s="166"/>
      <c r="W43" s="166"/>
      <c r="X43" s="166"/>
      <c r="Y43" s="166"/>
      <c r="Z43" s="166"/>
      <c r="AA43" s="173">
        <v>500</v>
      </c>
      <c r="AB43" s="174"/>
      <c r="AC43" s="175"/>
      <c r="AD43" s="176"/>
      <c r="AE43" s="177"/>
      <c r="AF43" s="178"/>
      <c r="AI43" s="164" t="s">
        <v>228</v>
      </c>
      <c r="AJ43" s="165"/>
      <c r="AK43" s="188" t="s">
        <v>494</v>
      </c>
      <c r="AL43" s="189"/>
      <c r="AM43" s="189"/>
      <c r="AN43" s="189"/>
      <c r="AO43" s="189"/>
      <c r="AP43" s="189"/>
      <c r="AQ43" s="189"/>
      <c r="AR43" s="190"/>
      <c r="AS43" s="173">
        <v>291</v>
      </c>
      <c r="AT43" s="174"/>
      <c r="AU43" s="175"/>
      <c r="AV43" s="176"/>
      <c r="AW43" s="177"/>
      <c r="AX43" s="178"/>
      <c r="AY43" s="164" t="s">
        <v>229</v>
      </c>
      <c r="AZ43" s="165"/>
      <c r="BA43" s="166" t="s">
        <v>541</v>
      </c>
      <c r="BB43" s="166"/>
      <c r="BC43" s="166"/>
      <c r="BD43" s="166"/>
      <c r="BE43" s="166"/>
      <c r="BF43" s="166"/>
      <c r="BG43" s="166"/>
      <c r="BH43" s="166"/>
      <c r="BI43" s="173">
        <v>280</v>
      </c>
      <c r="BJ43" s="174"/>
      <c r="BK43" s="175"/>
      <c r="BL43" s="176"/>
      <c r="BM43" s="177"/>
      <c r="BN43" s="178"/>
      <c r="BQ43" s="191" t="s">
        <v>230</v>
      </c>
      <c r="BR43" s="192"/>
      <c r="BS43" s="166" t="s">
        <v>581</v>
      </c>
      <c r="BT43" s="166"/>
      <c r="BU43" s="166"/>
      <c r="BV43" s="166"/>
      <c r="BW43" s="166"/>
      <c r="BX43" s="166"/>
      <c r="BY43" s="166"/>
      <c r="BZ43" s="166"/>
      <c r="CA43" s="193">
        <v>340</v>
      </c>
      <c r="CB43" s="193"/>
      <c r="CC43" s="194"/>
      <c r="CD43" s="176"/>
      <c r="CE43" s="177"/>
      <c r="CF43" s="178"/>
      <c r="CG43" s="229"/>
      <c r="CH43" s="230"/>
      <c r="CI43" s="231"/>
      <c r="CJ43" s="232"/>
      <c r="CK43" s="232"/>
      <c r="CL43" s="232"/>
      <c r="CM43" s="232"/>
      <c r="CN43" s="232"/>
      <c r="CO43" s="232"/>
      <c r="CP43" s="233"/>
      <c r="CQ43" s="234"/>
      <c r="CR43" s="235"/>
      <c r="CS43" s="235"/>
      <c r="CT43" s="235"/>
      <c r="CU43" s="235"/>
      <c r="CV43" s="236"/>
    </row>
    <row r="44" spans="1:100" ht="13.5" customHeight="1" x14ac:dyDescent="0.15">
      <c r="A44" s="164" t="s">
        <v>231</v>
      </c>
      <c r="B44" s="165"/>
      <c r="C44" s="166" t="s">
        <v>403</v>
      </c>
      <c r="D44" s="166"/>
      <c r="E44" s="166"/>
      <c r="F44" s="166"/>
      <c r="G44" s="166"/>
      <c r="H44" s="166"/>
      <c r="I44" s="166"/>
      <c r="J44" s="166"/>
      <c r="K44" s="173">
        <v>575</v>
      </c>
      <c r="L44" s="174"/>
      <c r="M44" s="175"/>
      <c r="N44" s="176"/>
      <c r="O44" s="177"/>
      <c r="P44" s="178"/>
      <c r="Q44" s="164" t="s">
        <v>232</v>
      </c>
      <c r="R44" s="165"/>
      <c r="S44" s="166" t="s">
        <v>451</v>
      </c>
      <c r="T44" s="166"/>
      <c r="U44" s="166"/>
      <c r="V44" s="166"/>
      <c r="W44" s="166"/>
      <c r="X44" s="166"/>
      <c r="Y44" s="166"/>
      <c r="Z44" s="166"/>
      <c r="AA44" s="173">
        <v>467</v>
      </c>
      <c r="AB44" s="174"/>
      <c r="AC44" s="175"/>
      <c r="AD44" s="176"/>
      <c r="AE44" s="177"/>
      <c r="AF44" s="178"/>
      <c r="AI44" s="195" t="s">
        <v>233</v>
      </c>
      <c r="AJ44" s="196"/>
      <c r="AK44" s="196"/>
      <c r="AL44" s="196"/>
      <c r="AM44" s="196"/>
      <c r="AN44" s="196"/>
      <c r="AO44" s="196"/>
      <c r="AP44" s="196"/>
      <c r="AQ44" s="196"/>
      <c r="AR44" s="196"/>
      <c r="AS44" s="197">
        <f>SUM(AS34:AU43)</f>
        <v>3491</v>
      </c>
      <c r="AT44" s="197"/>
      <c r="AU44" s="198"/>
      <c r="AV44" s="199" t="str">
        <f>IF(BI61="●","●",IF(COUNTA(AV34:AV43)=0,"",SUMIF(AV34:AV43,"●",AS34:AS43)+SUM(AV34:AV43)))</f>
        <v/>
      </c>
      <c r="AW44" s="200"/>
      <c r="AX44" s="201"/>
      <c r="AY44" s="164" t="s">
        <v>234</v>
      </c>
      <c r="AZ44" s="165"/>
      <c r="BA44" s="166" t="s">
        <v>542</v>
      </c>
      <c r="BB44" s="166"/>
      <c r="BC44" s="166"/>
      <c r="BD44" s="166"/>
      <c r="BE44" s="166"/>
      <c r="BF44" s="166"/>
      <c r="BG44" s="166"/>
      <c r="BH44" s="166"/>
      <c r="BI44" s="173">
        <v>430</v>
      </c>
      <c r="BJ44" s="174"/>
      <c r="BK44" s="175"/>
      <c r="BL44" s="176"/>
      <c r="BM44" s="177"/>
      <c r="BN44" s="178"/>
      <c r="BQ44" s="191" t="s">
        <v>235</v>
      </c>
      <c r="BR44" s="192"/>
      <c r="BS44" s="166" t="s">
        <v>582</v>
      </c>
      <c r="BT44" s="166"/>
      <c r="BU44" s="166"/>
      <c r="BV44" s="166"/>
      <c r="BW44" s="166"/>
      <c r="BX44" s="166"/>
      <c r="BY44" s="166"/>
      <c r="BZ44" s="166"/>
      <c r="CA44" s="193">
        <v>337</v>
      </c>
      <c r="CB44" s="193"/>
      <c r="CC44" s="194"/>
      <c r="CD44" s="176"/>
      <c r="CE44" s="177"/>
      <c r="CF44" s="178"/>
    </row>
    <row r="45" spans="1:100" ht="13.5" customHeight="1" x14ac:dyDescent="0.15">
      <c r="A45" s="164" t="s">
        <v>236</v>
      </c>
      <c r="B45" s="165"/>
      <c r="C45" s="166" t="s">
        <v>404</v>
      </c>
      <c r="D45" s="166"/>
      <c r="E45" s="166"/>
      <c r="F45" s="166"/>
      <c r="G45" s="166"/>
      <c r="H45" s="166"/>
      <c r="I45" s="166"/>
      <c r="J45" s="166"/>
      <c r="K45" s="173">
        <v>562</v>
      </c>
      <c r="L45" s="174"/>
      <c r="M45" s="175"/>
      <c r="N45" s="176"/>
      <c r="O45" s="177"/>
      <c r="P45" s="178"/>
      <c r="Q45" s="164" t="s">
        <v>237</v>
      </c>
      <c r="R45" s="165"/>
      <c r="S45" s="166" t="s">
        <v>452</v>
      </c>
      <c r="T45" s="166"/>
      <c r="U45" s="166"/>
      <c r="V45" s="166"/>
      <c r="W45" s="166"/>
      <c r="X45" s="166"/>
      <c r="Y45" s="166"/>
      <c r="Z45" s="166"/>
      <c r="AA45" s="173">
        <v>539</v>
      </c>
      <c r="AB45" s="174"/>
      <c r="AC45" s="175"/>
      <c r="AD45" s="176"/>
      <c r="AE45" s="177"/>
      <c r="AF45" s="178"/>
      <c r="AI45" s="164" t="s">
        <v>238</v>
      </c>
      <c r="AJ45" s="165"/>
      <c r="AK45" s="188" t="s">
        <v>495</v>
      </c>
      <c r="AL45" s="189"/>
      <c r="AM45" s="189"/>
      <c r="AN45" s="189"/>
      <c r="AO45" s="189"/>
      <c r="AP45" s="189"/>
      <c r="AQ45" s="189"/>
      <c r="AR45" s="190"/>
      <c r="AS45" s="173">
        <v>240</v>
      </c>
      <c r="AT45" s="174"/>
      <c r="AU45" s="175"/>
      <c r="AV45" s="176"/>
      <c r="AW45" s="177"/>
      <c r="AX45" s="178"/>
      <c r="AY45" s="164" t="s">
        <v>239</v>
      </c>
      <c r="AZ45" s="165"/>
      <c r="BA45" s="166" t="s">
        <v>543</v>
      </c>
      <c r="BB45" s="166"/>
      <c r="BC45" s="166"/>
      <c r="BD45" s="166"/>
      <c r="BE45" s="166"/>
      <c r="BF45" s="166"/>
      <c r="BG45" s="166"/>
      <c r="BH45" s="166"/>
      <c r="BI45" s="173">
        <v>330</v>
      </c>
      <c r="BJ45" s="174"/>
      <c r="BK45" s="175"/>
      <c r="BL45" s="176"/>
      <c r="BM45" s="177"/>
      <c r="BN45" s="178"/>
      <c r="BQ45" s="237" t="s">
        <v>240</v>
      </c>
      <c r="BR45" s="208"/>
      <c r="BS45" s="208"/>
      <c r="BT45" s="208"/>
      <c r="BU45" s="208"/>
      <c r="BV45" s="208"/>
      <c r="BW45" s="208"/>
      <c r="BX45" s="208"/>
      <c r="BY45" s="208"/>
      <c r="BZ45" s="209"/>
      <c r="CA45" s="210">
        <f>SUM(CA40:CC44)</f>
        <v>1592</v>
      </c>
      <c r="CB45" s="200"/>
      <c r="CC45" s="201"/>
      <c r="CD45" s="199" t="str">
        <f>IF(CQ41="●","●",IF(COUNTA(CD40:CD44)=0,"",SUMIF(CD40:CD44,"●",CA40:CA44)+SUM(CD40:CD44)))</f>
        <v/>
      </c>
      <c r="CE45" s="200"/>
      <c r="CF45" s="201"/>
    </row>
    <row r="46" spans="1:100" ht="13.5" customHeight="1" x14ac:dyDescent="0.15">
      <c r="A46" s="164" t="s">
        <v>241</v>
      </c>
      <c r="B46" s="165"/>
      <c r="C46" s="166" t="s">
        <v>405</v>
      </c>
      <c r="D46" s="166"/>
      <c r="E46" s="166"/>
      <c r="F46" s="166"/>
      <c r="G46" s="166"/>
      <c r="H46" s="166"/>
      <c r="I46" s="166"/>
      <c r="J46" s="166"/>
      <c r="K46" s="173">
        <v>440</v>
      </c>
      <c r="L46" s="174"/>
      <c r="M46" s="175"/>
      <c r="N46" s="176"/>
      <c r="O46" s="177"/>
      <c r="P46" s="178"/>
      <c r="Q46" s="164" t="s">
        <v>242</v>
      </c>
      <c r="R46" s="165"/>
      <c r="S46" s="166" t="s">
        <v>453</v>
      </c>
      <c r="T46" s="166"/>
      <c r="U46" s="166"/>
      <c r="V46" s="166"/>
      <c r="W46" s="166"/>
      <c r="X46" s="166"/>
      <c r="Y46" s="166"/>
      <c r="Z46" s="166"/>
      <c r="AA46" s="173">
        <v>320</v>
      </c>
      <c r="AB46" s="174"/>
      <c r="AC46" s="175"/>
      <c r="AD46" s="176"/>
      <c r="AE46" s="177"/>
      <c r="AF46" s="178"/>
      <c r="AI46" s="164" t="s">
        <v>243</v>
      </c>
      <c r="AJ46" s="165"/>
      <c r="AK46" s="188" t="s">
        <v>496</v>
      </c>
      <c r="AL46" s="189"/>
      <c r="AM46" s="189"/>
      <c r="AN46" s="189"/>
      <c r="AO46" s="189"/>
      <c r="AP46" s="189"/>
      <c r="AQ46" s="189"/>
      <c r="AR46" s="190"/>
      <c r="AS46" s="173">
        <v>320</v>
      </c>
      <c r="AT46" s="174"/>
      <c r="AU46" s="175"/>
      <c r="AV46" s="176"/>
      <c r="AW46" s="177"/>
      <c r="AX46" s="178"/>
      <c r="AY46" s="164" t="s">
        <v>244</v>
      </c>
      <c r="AZ46" s="165"/>
      <c r="BA46" s="166" t="s">
        <v>544</v>
      </c>
      <c r="BB46" s="166"/>
      <c r="BC46" s="166"/>
      <c r="BD46" s="166"/>
      <c r="BE46" s="166"/>
      <c r="BF46" s="166"/>
      <c r="BG46" s="166"/>
      <c r="BH46" s="166"/>
      <c r="BI46" s="173">
        <v>412</v>
      </c>
      <c r="BJ46" s="174"/>
      <c r="BK46" s="175"/>
      <c r="BL46" s="176"/>
      <c r="BM46" s="177"/>
      <c r="BN46" s="178"/>
      <c r="BQ46" s="191" t="s">
        <v>245</v>
      </c>
      <c r="BR46" s="192"/>
      <c r="BS46" s="166" t="s">
        <v>583</v>
      </c>
      <c r="BT46" s="166"/>
      <c r="BU46" s="166"/>
      <c r="BV46" s="166"/>
      <c r="BW46" s="166"/>
      <c r="BX46" s="166"/>
      <c r="BY46" s="166"/>
      <c r="BZ46" s="166"/>
      <c r="CA46" s="193">
        <v>374</v>
      </c>
      <c r="CB46" s="193"/>
      <c r="CC46" s="194"/>
      <c r="CD46" s="176"/>
      <c r="CE46" s="177"/>
      <c r="CF46" s="178"/>
    </row>
    <row r="47" spans="1:100" ht="13.5" customHeight="1" x14ac:dyDescent="0.15">
      <c r="A47" s="195" t="s">
        <v>246</v>
      </c>
      <c r="B47" s="196"/>
      <c r="C47" s="196"/>
      <c r="D47" s="196"/>
      <c r="E47" s="196"/>
      <c r="F47" s="196"/>
      <c r="G47" s="196"/>
      <c r="H47" s="196"/>
      <c r="I47" s="196"/>
      <c r="J47" s="196"/>
      <c r="K47" s="197">
        <f>SUM(K42:M46)</f>
        <v>2287</v>
      </c>
      <c r="L47" s="197"/>
      <c r="M47" s="198"/>
      <c r="N47" s="199" t="str">
        <f>IF(AA65="●","●",IF(COUNTA(N42:N46)=0,"",SUMIF(N42:N46,"●",K42:K46)+SUM(N42:N46)))</f>
        <v/>
      </c>
      <c r="O47" s="200"/>
      <c r="P47" s="201"/>
      <c r="Q47" s="164" t="s">
        <v>247</v>
      </c>
      <c r="R47" s="165"/>
      <c r="S47" s="166" t="s">
        <v>454</v>
      </c>
      <c r="T47" s="166"/>
      <c r="U47" s="166"/>
      <c r="V47" s="166"/>
      <c r="W47" s="166"/>
      <c r="X47" s="166"/>
      <c r="Y47" s="166"/>
      <c r="Z47" s="166"/>
      <c r="AA47" s="173">
        <v>321</v>
      </c>
      <c r="AB47" s="174"/>
      <c r="AC47" s="175"/>
      <c r="AD47" s="176"/>
      <c r="AE47" s="177"/>
      <c r="AF47" s="178"/>
      <c r="AI47" s="164" t="s">
        <v>248</v>
      </c>
      <c r="AJ47" s="165"/>
      <c r="AK47" s="188" t="s">
        <v>497</v>
      </c>
      <c r="AL47" s="189"/>
      <c r="AM47" s="189"/>
      <c r="AN47" s="189"/>
      <c r="AO47" s="189"/>
      <c r="AP47" s="189"/>
      <c r="AQ47" s="189"/>
      <c r="AR47" s="190"/>
      <c r="AS47" s="173">
        <v>390</v>
      </c>
      <c r="AT47" s="174"/>
      <c r="AU47" s="175"/>
      <c r="AV47" s="176"/>
      <c r="AW47" s="177"/>
      <c r="AX47" s="178"/>
      <c r="AY47" s="164" t="s">
        <v>249</v>
      </c>
      <c r="AZ47" s="165"/>
      <c r="BA47" s="166" t="s">
        <v>545</v>
      </c>
      <c r="BB47" s="166"/>
      <c r="BC47" s="166"/>
      <c r="BD47" s="166"/>
      <c r="BE47" s="166"/>
      <c r="BF47" s="166"/>
      <c r="BG47" s="166"/>
      <c r="BH47" s="166"/>
      <c r="BI47" s="173">
        <v>300</v>
      </c>
      <c r="BJ47" s="174"/>
      <c r="BK47" s="175"/>
      <c r="BL47" s="176"/>
      <c r="BM47" s="177"/>
      <c r="BN47" s="178"/>
      <c r="BQ47" s="191" t="s">
        <v>250</v>
      </c>
      <c r="BR47" s="192"/>
      <c r="BS47" s="166" t="s">
        <v>584</v>
      </c>
      <c r="BT47" s="166"/>
      <c r="BU47" s="166"/>
      <c r="BV47" s="166"/>
      <c r="BW47" s="166"/>
      <c r="BX47" s="166"/>
      <c r="BY47" s="166"/>
      <c r="BZ47" s="166"/>
      <c r="CA47" s="193">
        <v>547</v>
      </c>
      <c r="CB47" s="193"/>
      <c r="CC47" s="194"/>
      <c r="CD47" s="176"/>
      <c r="CE47" s="177"/>
      <c r="CF47" s="178"/>
    </row>
    <row r="48" spans="1:100" ht="13.5" customHeight="1" x14ac:dyDescent="0.15">
      <c r="A48" s="164" t="s">
        <v>251</v>
      </c>
      <c r="B48" s="165"/>
      <c r="C48" s="166" t="s">
        <v>406</v>
      </c>
      <c r="D48" s="166"/>
      <c r="E48" s="166"/>
      <c r="F48" s="166"/>
      <c r="G48" s="166"/>
      <c r="H48" s="166"/>
      <c r="I48" s="166"/>
      <c r="J48" s="166"/>
      <c r="K48" s="173">
        <v>428</v>
      </c>
      <c r="L48" s="174"/>
      <c r="M48" s="175"/>
      <c r="N48" s="176"/>
      <c r="O48" s="177"/>
      <c r="P48" s="178"/>
      <c r="Q48" s="195" t="s">
        <v>252</v>
      </c>
      <c r="R48" s="196"/>
      <c r="S48" s="196"/>
      <c r="T48" s="196"/>
      <c r="U48" s="196"/>
      <c r="V48" s="196"/>
      <c r="W48" s="196"/>
      <c r="X48" s="196"/>
      <c r="Y48" s="196"/>
      <c r="Z48" s="196"/>
      <c r="AA48" s="197">
        <f>SUM(AA41:AC47)</f>
        <v>3045</v>
      </c>
      <c r="AB48" s="197"/>
      <c r="AC48" s="198"/>
      <c r="AD48" s="199" t="str">
        <f>IF(AA65="●","●",IF(COUNTA(AD41:AD47)=0,"",SUMIF(AD41:AD47,"●",AA41:AA47)+SUM(AD41:AD47)))</f>
        <v/>
      </c>
      <c r="AE48" s="200"/>
      <c r="AF48" s="201"/>
      <c r="AI48" s="164" t="s">
        <v>253</v>
      </c>
      <c r="AJ48" s="165"/>
      <c r="AK48" s="188" t="s">
        <v>498</v>
      </c>
      <c r="AL48" s="189"/>
      <c r="AM48" s="189"/>
      <c r="AN48" s="189"/>
      <c r="AO48" s="189"/>
      <c r="AP48" s="189"/>
      <c r="AQ48" s="189"/>
      <c r="AR48" s="190"/>
      <c r="AS48" s="173">
        <v>318</v>
      </c>
      <c r="AT48" s="174"/>
      <c r="AU48" s="175"/>
      <c r="AV48" s="176"/>
      <c r="AW48" s="177"/>
      <c r="AX48" s="178"/>
      <c r="AY48" s="195" t="s">
        <v>254</v>
      </c>
      <c r="AZ48" s="196"/>
      <c r="BA48" s="196"/>
      <c r="BB48" s="196"/>
      <c r="BC48" s="196"/>
      <c r="BD48" s="196"/>
      <c r="BE48" s="196"/>
      <c r="BF48" s="196"/>
      <c r="BG48" s="196"/>
      <c r="BH48" s="196"/>
      <c r="BI48" s="197">
        <f>SUM(BI33:BK47)</f>
        <v>5181</v>
      </c>
      <c r="BJ48" s="197"/>
      <c r="BK48" s="198"/>
      <c r="BL48" s="199" t="str">
        <f>IF(BI61="●","●",IF(COUNTA(BL33:BL47)=0,"",SUMIF(BL33:BL47,"●",BI33:BI47)+SUM(BL33:BL47)))</f>
        <v/>
      </c>
      <c r="BM48" s="200"/>
      <c r="BN48" s="201"/>
      <c r="BQ48" s="191" t="s">
        <v>255</v>
      </c>
      <c r="BR48" s="192"/>
      <c r="BS48" s="166" t="s">
        <v>585</v>
      </c>
      <c r="BT48" s="166"/>
      <c r="BU48" s="166"/>
      <c r="BV48" s="166"/>
      <c r="BW48" s="166"/>
      <c r="BX48" s="166"/>
      <c r="BY48" s="166"/>
      <c r="BZ48" s="166"/>
      <c r="CA48" s="193">
        <v>570</v>
      </c>
      <c r="CB48" s="193"/>
      <c r="CC48" s="194"/>
      <c r="CD48" s="176"/>
      <c r="CE48" s="177"/>
      <c r="CF48" s="178"/>
    </row>
    <row r="49" spans="1:84" ht="13.5" customHeight="1" x14ac:dyDescent="0.15">
      <c r="A49" s="164" t="s">
        <v>256</v>
      </c>
      <c r="B49" s="165"/>
      <c r="C49" s="166" t="s">
        <v>407</v>
      </c>
      <c r="D49" s="166"/>
      <c r="E49" s="166"/>
      <c r="F49" s="166"/>
      <c r="G49" s="166"/>
      <c r="H49" s="166"/>
      <c r="I49" s="166"/>
      <c r="J49" s="166"/>
      <c r="K49" s="173">
        <v>455</v>
      </c>
      <c r="L49" s="174"/>
      <c r="M49" s="175"/>
      <c r="N49" s="176"/>
      <c r="O49" s="177"/>
      <c r="P49" s="178"/>
      <c r="Q49" s="164" t="s">
        <v>257</v>
      </c>
      <c r="R49" s="165"/>
      <c r="S49" s="166" t="s">
        <v>455</v>
      </c>
      <c r="T49" s="166"/>
      <c r="U49" s="166"/>
      <c r="V49" s="166"/>
      <c r="W49" s="166"/>
      <c r="X49" s="166"/>
      <c r="Y49" s="166"/>
      <c r="Z49" s="166"/>
      <c r="AA49" s="173">
        <v>597</v>
      </c>
      <c r="AB49" s="174"/>
      <c r="AC49" s="175"/>
      <c r="AD49" s="176"/>
      <c r="AE49" s="177"/>
      <c r="AF49" s="178"/>
      <c r="AI49" s="164" t="s">
        <v>258</v>
      </c>
      <c r="AJ49" s="165"/>
      <c r="AK49" s="188" t="s">
        <v>499</v>
      </c>
      <c r="AL49" s="189"/>
      <c r="AM49" s="189"/>
      <c r="AN49" s="189"/>
      <c r="AO49" s="189"/>
      <c r="AP49" s="189"/>
      <c r="AQ49" s="189"/>
      <c r="AR49" s="190"/>
      <c r="AS49" s="173">
        <v>332</v>
      </c>
      <c r="AT49" s="174"/>
      <c r="AU49" s="175"/>
      <c r="AV49" s="176"/>
      <c r="AW49" s="177"/>
      <c r="AX49" s="178"/>
      <c r="AY49" s="164" t="s">
        <v>259</v>
      </c>
      <c r="AZ49" s="165"/>
      <c r="BA49" s="166" t="s">
        <v>546</v>
      </c>
      <c r="BB49" s="166"/>
      <c r="BC49" s="166"/>
      <c r="BD49" s="166"/>
      <c r="BE49" s="166"/>
      <c r="BF49" s="166"/>
      <c r="BG49" s="166"/>
      <c r="BH49" s="166"/>
      <c r="BI49" s="173">
        <v>450</v>
      </c>
      <c r="BJ49" s="174"/>
      <c r="BK49" s="175"/>
      <c r="BL49" s="176"/>
      <c r="BM49" s="177"/>
      <c r="BN49" s="178"/>
      <c r="BQ49" s="191" t="s">
        <v>260</v>
      </c>
      <c r="BR49" s="192"/>
      <c r="BS49" s="166" t="s">
        <v>586</v>
      </c>
      <c r="BT49" s="166"/>
      <c r="BU49" s="166"/>
      <c r="BV49" s="166"/>
      <c r="BW49" s="166"/>
      <c r="BX49" s="166"/>
      <c r="BY49" s="166"/>
      <c r="BZ49" s="166"/>
      <c r="CA49" s="193">
        <v>273</v>
      </c>
      <c r="CB49" s="193"/>
      <c r="CC49" s="194"/>
      <c r="CD49" s="176"/>
      <c r="CE49" s="177"/>
      <c r="CF49" s="178"/>
    </row>
    <row r="50" spans="1:84" ht="13.5" customHeight="1" x14ac:dyDescent="0.15">
      <c r="A50" s="164" t="s">
        <v>261</v>
      </c>
      <c r="B50" s="165"/>
      <c r="C50" s="166" t="s">
        <v>408</v>
      </c>
      <c r="D50" s="166"/>
      <c r="E50" s="166"/>
      <c r="F50" s="166"/>
      <c r="G50" s="166"/>
      <c r="H50" s="166"/>
      <c r="I50" s="166"/>
      <c r="J50" s="166"/>
      <c r="K50" s="173">
        <v>260</v>
      </c>
      <c r="L50" s="174"/>
      <c r="M50" s="175"/>
      <c r="N50" s="176"/>
      <c r="O50" s="177"/>
      <c r="P50" s="178"/>
      <c r="Q50" s="164" t="s">
        <v>262</v>
      </c>
      <c r="R50" s="165"/>
      <c r="S50" s="166" t="s">
        <v>456</v>
      </c>
      <c r="T50" s="166"/>
      <c r="U50" s="166"/>
      <c r="V50" s="166"/>
      <c r="W50" s="166"/>
      <c r="X50" s="166"/>
      <c r="Y50" s="166"/>
      <c r="Z50" s="166"/>
      <c r="AA50" s="173">
        <v>485</v>
      </c>
      <c r="AB50" s="174"/>
      <c r="AC50" s="175"/>
      <c r="AD50" s="176"/>
      <c r="AE50" s="177"/>
      <c r="AF50" s="178"/>
      <c r="AI50" s="164" t="s">
        <v>263</v>
      </c>
      <c r="AJ50" s="165"/>
      <c r="AK50" s="188" t="s">
        <v>500</v>
      </c>
      <c r="AL50" s="189"/>
      <c r="AM50" s="189"/>
      <c r="AN50" s="189"/>
      <c r="AO50" s="189"/>
      <c r="AP50" s="189"/>
      <c r="AQ50" s="189"/>
      <c r="AR50" s="190"/>
      <c r="AS50" s="173">
        <v>120</v>
      </c>
      <c r="AT50" s="174"/>
      <c r="AU50" s="175"/>
      <c r="AV50" s="176"/>
      <c r="AW50" s="177"/>
      <c r="AX50" s="178"/>
      <c r="AY50" s="164" t="s">
        <v>264</v>
      </c>
      <c r="AZ50" s="165"/>
      <c r="BA50" s="166" t="s">
        <v>547</v>
      </c>
      <c r="BB50" s="166"/>
      <c r="BC50" s="166"/>
      <c r="BD50" s="166"/>
      <c r="BE50" s="166"/>
      <c r="BF50" s="166"/>
      <c r="BG50" s="166"/>
      <c r="BH50" s="166"/>
      <c r="BI50" s="173">
        <v>320</v>
      </c>
      <c r="BJ50" s="174"/>
      <c r="BK50" s="175"/>
      <c r="BL50" s="176"/>
      <c r="BM50" s="177"/>
      <c r="BN50" s="178"/>
      <c r="BQ50" s="191" t="s">
        <v>265</v>
      </c>
      <c r="BR50" s="192"/>
      <c r="BS50" s="166" t="s">
        <v>587</v>
      </c>
      <c r="BT50" s="166"/>
      <c r="BU50" s="166"/>
      <c r="BV50" s="166"/>
      <c r="BW50" s="166"/>
      <c r="BX50" s="166"/>
      <c r="BY50" s="166"/>
      <c r="BZ50" s="166"/>
      <c r="CA50" s="193">
        <v>872</v>
      </c>
      <c r="CB50" s="193"/>
      <c r="CC50" s="194"/>
      <c r="CD50" s="176"/>
      <c r="CE50" s="177"/>
      <c r="CF50" s="178"/>
    </row>
    <row r="51" spans="1:84" ht="13.5" customHeight="1" x14ac:dyDescent="0.15">
      <c r="A51" s="164" t="s">
        <v>266</v>
      </c>
      <c r="B51" s="165"/>
      <c r="C51" s="166" t="s">
        <v>409</v>
      </c>
      <c r="D51" s="166"/>
      <c r="E51" s="166"/>
      <c r="F51" s="166"/>
      <c r="G51" s="166"/>
      <c r="H51" s="166"/>
      <c r="I51" s="166"/>
      <c r="J51" s="166"/>
      <c r="K51" s="173">
        <v>494</v>
      </c>
      <c r="L51" s="174"/>
      <c r="M51" s="175"/>
      <c r="N51" s="176"/>
      <c r="O51" s="177"/>
      <c r="P51" s="178"/>
      <c r="Q51" s="164" t="s">
        <v>267</v>
      </c>
      <c r="R51" s="165"/>
      <c r="S51" s="166" t="s">
        <v>457</v>
      </c>
      <c r="T51" s="166"/>
      <c r="U51" s="166"/>
      <c r="V51" s="166"/>
      <c r="W51" s="166"/>
      <c r="X51" s="166"/>
      <c r="Y51" s="166"/>
      <c r="Z51" s="166"/>
      <c r="AA51" s="173">
        <v>480</v>
      </c>
      <c r="AB51" s="174"/>
      <c r="AC51" s="175"/>
      <c r="AD51" s="176"/>
      <c r="AE51" s="177"/>
      <c r="AF51" s="178"/>
      <c r="AI51" s="164" t="s">
        <v>268</v>
      </c>
      <c r="AJ51" s="165"/>
      <c r="AK51" s="188" t="s">
        <v>501</v>
      </c>
      <c r="AL51" s="189"/>
      <c r="AM51" s="189"/>
      <c r="AN51" s="189"/>
      <c r="AO51" s="189"/>
      <c r="AP51" s="189"/>
      <c r="AQ51" s="189"/>
      <c r="AR51" s="190"/>
      <c r="AS51" s="173">
        <v>317</v>
      </c>
      <c r="AT51" s="174"/>
      <c r="AU51" s="175"/>
      <c r="AV51" s="176"/>
      <c r="AW51" s="177"/>
      <c r="AX51" s="178"/>
      <c r="AY51" s="164" t="s">
        <v>269</v>
      </c>
      <c r="AZ51" s="165"/>
      <c r="BA51" s="166" t="s">
        <v>548</v>
      </c>
      <c r="BB51" s="166"/>
      <c r="BC51" s="166"/>
      <c r="BD51" s="166"/>
      <c r="BE51" s="166"/>
      <c r="BF51" s="166"/>
      <c r="BG51" s="166"/>
      <c r="BH51" s="166"/>
      <c r="BI51" s="173">
        <v>420</v>
      </c>
      <c r="BJ51" s="174"/>
      <c r="BK51" s="175"/>
      <c r="BL51" s="176"/>
      <c r="BM51" s="177"/>
      <c r="BN51" s="178"/>
      <c r="BQ51" s="191" t="s">
        <v>270</v>
      </c>
      <c r="BR51" s="192"/>
      <c r="BS51" s="166" t="s">
        <v>588</v>
      </c>
      <c r="BT51" s="166"/>
      <c r="BU51" s="166"/>
      <c r="BV51" s="166"/>
      <c r="BW51" s="166"/>
      <c r="BX51" s="166"/>
      <c r="BY51" s="166"/>
      <c r="BZ51" s="166"/>
      <c r="CA51" s="193">
        <v>636</v>
      </c>
      <c r="CB51" s="193"/>
      <c r="CC51" s="194"/>
      <c r="CD51" s="176"/>
      <c r="CE51" s="177"/>
      <c r="CF51" s="178"/>
    </row>
    <row r="52" spans="1:84" ht="13.5" customHeight="1" x14ac:dyDescent="0.15">
      <c r="A52" s="164" t="s">
        <v>271</v>
      </c>
      <c r="B52" s="165"/>
      <c r="C52" s="166" t="s">
        <v>410</v>
      </c>
      <c r="D52" s="166"/>
      <c r="E52" s="166"/>
      <c r="F52" s="166"/>
      <c r="G52" s="166"/>
      <c r="H52" s="166"/>
      <c r="I52" s="166"/>
      <c r="J52" s="166"/>
      <c r="K52" s="173">
        <v>435</v>
      </c>
      <c r="L52" s="174"/>
      <c r="M52" s="175"/>
      <c r="N52" s="176"/>
      <c r="O52" s="177"/>
      <c r="P52" s="178"/>
      <c r="Q52" s="164" t="s">
        <v>272</v>
      </c>
      <c r="R52" s="165"/>
      <c r="S52" s="166" t="s">
        <v>458</v>
      </c>
      <c r="T52" s="166"/>
      <c r="U52" s="166"/>
      <c r="V52" s="166"/>
      <c r="W52" s="166"/>
      <c r="X52" s="166"/>
      <c r="Y52" s="166"/>
      <c r="Z52" s="166"/>
      <c r="AA52" s="173">
        <v>415</v>
      </c>
      <c r="AB52" s="174"/>
      <c r="AC52" s="175"/>
      <c r="AD52" s="176"/>
      <c r="AE52" s="177"/>
      <c r="AF52" s="178"/>
      <c r="AI52" s="164" t="s">
        <v>273</v>
      </c>
      <c r="AJ52" s="165"/>
      <c r="AK52" s="188" t="s">
        <v>502</v>
      </c>
      <c r="AL52" s="189"/>
      <c r="AM52" s="189"/>
      <c r="AN52" s="189"/>
      <c r="AO52" s="189"/>
      <c r="AP52" s="189"/>
      <c r="AQ52" s="189"/>
      <c r="AR52" s="190"/>
      <c r="AS52" s="173">
        <v>210</v>
      </c>
      <c r="AT52" s="174"/>
      <c r="AU52" s="175"/>
      <c r="AV52" s="176"/>
      <c r="AW52" s="177"/>
      <c r="AX52" s="178"/>
      <c r="AY52" s="164" t="s">
        <v>274</v>
      </c>
      <c r="AZ52" s="165"/>
      <c r="BA52" s="166" t="s">
        <v>549</v>
      </c>
      <c r="BB52" s="166"/>
      <c r="BC52" s="166"/>
      <c r="BD52" s="166"/>
      <c r="BE52" s="166"/>
      <c r="BF52" s="166"/>
      <c r="BG52" s="166"/>
      <c r="BH52" s="166"/>
      <c r="BI52" s="173">
        <v>262</v>
      </c>
      <c r="BJ52" s="174"/>
      <c r="BK52" s="175"/>
      <c r="BL52" s="176"/>
      <c r="BM52" s="177"/>
      <c r="BN52" s="178"/>
      <c r="BQ52" s="191" t="s">
        <v>275</v>
      </c>
      <c r="BR52" s="192"/>
      <c r="BS52" s="166" t="s">
        <v>589</v>
      </c>
      <c r="BT52" s="166"/>
      <c r="BU52" s="166"/>
      <c r="BV52" s="166"/>
      <c r="BW52" s="166"/>
      <c r="BX52" s="166"/>
      <c r="BY52" s="166"/>
      <c r="BZ52" s="166"/>
      <c r="CA52" s="193">
        <v>330</v>
      </c>
      <c r="CB52" s="193"/>
      <c r="CC52" s="194"/>
      <c r="CD52" s="176"/>
      <c r="CE52" s="177"/>
      <c r="CF52" s="178"/>
    </row>
    <row r="53" spans="1:84" ht="13.5" customHeight="1" x14ac:dyDescent="0.15">
      <c r="A53" s="164" t="s">
        <v>276</v>
      </c>
      <c r="B53" s="165"/>
      <c r="C53" s="166" t="s">
        <v>411</v>
      </c>
      <c r="D53" s="166"/>
      <c r="E53" s="166"/>
      <c r="F53" s="166"/>
      <c r="G53" s="166"/>
      <c r="H53" s="166"/>
      <c r="I53" s="166"/>
      <c r="J53" s="166"/>
      <c r="K53" s="173">
        <v>267</v>
      </c>
      <c r="L53" s="174"/>
      <c r="M53" s="175"/>
      <c r="N53" s="176"/>
      <c r="O53" s="177"/>
      <c r="P53" s="178"/>
      <c r="Q53" s="164" t="s">
        <v>277</v>
      </c>
      <c r="R53" s="165"/>
      <c r="S53" s="166" t="s">
        <v>459</v>
      </c>
      <c r="T53" s="166"/>
      <c r="U53" s="166"/>
      <c r="V53" s="166"/>
      <c r="W53" s="166"/>
      <c r="X53" s="166"/>
      <c r="Y53" s="166"/>
      <c r="Z53" s="166"/>
      <c r="AA53" s="173">
        <v>444</v>
      </c>
      <c r="AB53" s="174"/>
      <c r="AC53" s="175"/>
      <c r="AD53" s="176"/>
      <c r="AE53" s="177"/>
      <c r="AF53" s="178"/>
      <c r="AI53" s="164" t="s">
        <v>278</v>
      </c>
      <c r="AJ53" s="165"/>
      <c r="AK53" s="188" t="s">
        <v>503</v>
      </c>
      <c r="AL53" s="189"/>
      <c r="AM53" s="189"/>
      <c r="AN53" s="189"/>
      <c r="AO53" s="189"/>
      <c r="AP53" s="189"/>
      <c r="AQ53" s="189"/>
      <c r="AR53" s="190"/>
      <c r="AS53" s="173">
        <v>330</v>
      </c>
      <c r="AT53" s="174"/>
      <c r="AU53" s="175"/>
      <c r="AV53" s="176"/>
      <c r="AW53" s="177"/>
      <c r="AX53" s="178"/>
      <c r="AY53" s="164" t="s">
        <v>279</v>
      </c>
      <c r="AZ53" s="165"/>
      <c r="BA53" s="166" t="s">
        <v>550</v>
      </c>
      <c r="BB53" s="166"/>
      <c r="BC53" s="166"/>
      <c r="BD53" s="166"/>
      <c r="BE53" s="166"/>
      <c r="BF53" s="166"/>
      <c r="BG53" s="166"/>
      <c r="BH53" s="166"/>
      <c r="BI53" s="173">
        <v>369</v>
      </c>
      <c r="BJ53" s="174"/>
      <c r="BK53" s="175"/>
      <c r="BL53" s="176"/>
      <c r="BM53" s="177"/>
      <c r="BN53" s="178"/>
      <c r="BQ53" s="191" t="s">
        <v>280</v>
      </c>
      <c r="BR53" s="192"/>
      <c r="BS53" s="166" t="s">
        <v>590</v>
      </c>
      <c r="BT53" s="166"/>
      <c r="BU53" s="166"/>
      <c r="BV53" s="166"/>
      <c r="BW53" s="166"/>
      <c r="BX53" s="166"/>
      <c r="BY53" s="166"/>
      <c r="BZ53" s="166"/>
      <c r="CA53" s="193">
        <v>620</v>
      </c>
      <c r="CB53" s="193"/>
      <c r="CC53" s="194"/>
      <c r="CD53" s="176"/>
      <c r="CE53" s="177"/>
      <c r="CF53" s="178"/>
    </row>
    <row r="54" spans="1:84" ht="13.5" customHeight="1" x14ac:dyDescent="0.15">
      <c r="A54" s="195" t="s">
        <v>281</v>
      </c>
      <c r="B54" s="196"/>
      <c r="C54" s="196"/>
      <c r="D54" s="196"/>
      <c r="E54" s="196"/>
      <c r="F54" s="196"/>
      <c r="G54" s="196"/>
      <c r="H54" s="196"/>
      <c r="I54" s="196"/>
      <c r="J54" s="196"/>
      <c r="K54" s="197">
        <f>SUM(K48:M53)</f>
        <v>2339</v>
      </c>
      <c r="L54" s="197"/>
      <c r="M54" s="198"/>
      <c r="N54" s="199" t="str">
        <f>IF(AA65="●","●",IF(COUNTA(N48:N53)=0,"",SUMIF(N48:N53,"●",K48:K53)+SUM(N48:N53)))</f>
        <v/>
      </c>
      <c r="O54" s="200"/>
      <c r="P54" s="201"/>
      <c r="Q54" s="164" t="s">
        <v>282</v>
      </c>
      <c r="R54" s="165"/>
      <c r="S54" s="166" t="s">
        <v>460</v>
      </c>
      <c r="T54" s="166"/>
      <c r="U54" s="166"/>
      <c r="V54" s="166"/>
      <c r="W54" s="166"/>
      <c r="X54" s="166"/>
      <c r="Y54" s="166"/>
      <c r="Z54" s="166"/>
      <c r="AA54" s="173">
        <v>377</v>
      </c>
      <c r="AB54" s="174"/>
      <c r="AC54" s="175"/>
      <c r="AD54" s="176"/>
      <c r="AE54" s="177"/>
      <c r="AF54" s="178"/>
      <c r="AI54" s="195" t="s">
        <v>283</v>
      </c>
      <c r="AJ54" s="196"/>
      <c r="AK54" s="196"/>
      <c r="AL54" s="196"/>
      <c r="AM54" s="196"/>
      <c r="AN54" s="196"/>
      <c r="AO54" s="196"/>
      <c r="AP54" s="196"/>
      <c r="AQ54" s="196"/>
      <c r="AR54" s="196"/>
      <c r="AS54" s="197">
        <f>SUM(AS45:AU53)</f>
        <v>2577</v>
      </c>
      <c r="AT54" s="197"/>
      <c r="AU54" s="198"/>
      <c r="AV54" s="199" t="str">
        <f>IF(BI61="●","●",IF(COUNTA(AV45:AV53)=0,"",SUMIF(AV45:AV53,"●",AS45:AS53)+SUM(AV45:AV53)))</f>
        <v/>
      </c>
      <c r="AW54" s="200"/>
      <c r="AX54" s="201"/>
      <c r="AY54" s="164" t="s">
        <v>284</v>
      </c>
      <c r="AZ54" s="165"/>
      <c r="BA54" s="166" t="s">
        <v>551</v>
      </c>
      <c r="BB54" s="166"/>
      <c r="BC54" s="166"/>
      <c r="BD54" s="166"/>
      <c r="BE54" s="166"/>
      <c r="BF54" s="166"/>
      <c r="BG54" s="166"/>
      <c r="BH54" s="166"/>
      <c r="BI54" s="173">
        <v>325</v>
      </c>
      <c r="BJ54" s="174"/>
      <c r="BK54" s="175"/>
      <c r="BL54" s="176"/>
      <c r="BM54" s="177"/>
      <c r="BN54" s="178"/>
      <c r="BQ54" s="191" t="s">
        <v>285</v>
      </c>
      <c r="BR54" s="192"/>
      <c r="BS54" s="166" t="s">
        <v>591</v>
      </c>
      <c r="BT54" s="166"/>
      <c r="BU54" s="166"/>
      <c r="BV54" s="166"/>
      <c r="BW54" s="166"/>
      <c r="BX54" s="166"/>
      <c r="BY54" s="166"/>
      <c r="BZ54" s="166"/>
      <c r="CA54" s="193">
        <v>424</v>
      </c>
      <c r="CB54" s="193"/>
      <c r="CC54" s="194"/>
      <c r="CD54" s="176"/>
      <c r="CE54" s="177"/>
      <c r="CF54" s="178"/>
    </row>
    <row r="55" spans="1:84" ht="13.5" customHeight="1" x14ac:dyDescent="0.15">
      <c r="A55" s="164" t="s">
        <v>286</v>
      </c>
      <c r="B55" s="165"/>
      <c r="C55" s="166" t="s">
        <v>412</v>
      </c>
      <c r="D55" s="166"/>
      <c r="E55" s="166"/>
      <c r="F55" s="166"/>
      <c r="G55" s="166"/>
      <c r="H55" s="166"/>
      <c r="I55" s="166"/>
      <c r="J55" s="166"/>
      <c r="K55" s="173">
        <v>272</v>
      </c>
      <c r="L55" s="174"/>
      <c r="M55" s="175"/>
      <c r="N55" s="176"/>
      <c r="O55" s="177"/>
      <c r="P55" s="178"/>
      <c r="Q55" s="164" t="s">
        <v>287</v>
      </c>
      <c r="R55" s="165"/>
      <c r="S55" s="166" t="s">
        <v>461</v>
      </c>
      <c r="T55" s="166"/>
      <c r="U55" s="166"/>
      <c r="V55" s="166"/>
      <c r="W55" s="166"/>
      <c r="X55" s="166"/>
      <c r="Y55" s="166"/>
      <c r="Z55" s="166"/>
      <c r="AA55" s="173">
        <v>437</v>
      </c>
      <c r="AB55" s="174"/>
      <c r="AC55" s="175"/>
      <c r="AD55" s="176"/>
      <c r="AE55" s="177"/>
      <c r="AF55" s="178"/>
      <c r="AI55" s="164" t="s">
        <v>288</v>
      </c>
      <c r="AJ55" s="165"/>
      <c r="AK55" s="188" t="s">
        <v>504</v>
      </c>
      <c r="AL55" s="189"/>
      <c r="AM55" s="189"/>
      <c r="AN55" s="189"/>
      <c r="AO55" s="189"/>
      <c r="AP55" s="189"/>
      <c r="AQ55" s="189"/>
      <c r="AR55" s="190"/>
      <c r="AS55" s="173">
        <v>170</v>
      </c>
      <c r="AT55" s="174"/>
      <c r="AU55" s="175"/>
      <c r="AV55" s="176"/>
      <c r="AW55" s="177"/>
      <c r="AX55" s="178"/>
      <c r="AY55" s="164" t="s">
        <v>289</v>
      </c>
      <c r="AZ55" s="165"/>
      <c r="BA55" s="166" t="s">
        <v>552</v>
      </c>
      <c r="BB55" s="166"/>
      <c r="BC55" s="166"/>
      <c r="BD55" s="166"/>
      <c r="BE55" s="166"/>
      <c r="BF55" s="166"/>
      <c r="BG55" s="166"/>
      <c r="BH55" s="166"/>
      <c r="BI55" s="173">
        <v>313</v>
      </c>
      <c r="BJ55" s="174"/>
      <c r="BK55" s="175"/>
      <c r="BL55" s="176"/>
      <c r="BM55" s="177"/>
      <c r="BN55" s="178"/>
      <c r="BQ55" s="191" t="s">
        <v>290</v>
      </c>
      <c r="BR55" s="192"/>
      <c r="BS55" s="166" t="s">
        <v>592</v>
      </c>
      <c r="BT55" s="166"/>
      <c r="BU55" s="166"/>
      <c r="BV55" s="166"/>
      <c r="BW55" s="166"/>
      <c r="BX55" s="166"/>
      <c r="BY55" s="166"/>
      <c r="BZ55" s="166"/>
      <c r="CA55" s="193">
        <v>769</v>
      </c>
      <c r="CB55" s="193"/>
      <c r="CC55" s="194"/>
      <c r="CD55" s="176"/>
      <c r="CE55" s="177"/>
      <c r="CF55" s="178"/>
    </row>
    <row r="56" spans="1:84" ht="13.5" customHeight="1" x14ac:dyDescent="0.15">
      <c r="A56" s="164" t="s">
        <v>291</v>
      </c>
      <c r="B56" s="165"/>
      <c r="C56" s="166" t="s">
        <v>413</v>
      </c>
      <c r="D56" s="166"/>
      <c r="E56" s="166"/>
      <c r="F56" s="166"/>
      <c r="G56" s="166"/>
      <c r="H56" s="166"/>
      <c r="I56" s="166"/>
      <c r="J56" s="166"/>
      <c r="K56" s="173">
        <v>365</v>
      </c>
      <c r="L56" s="174"/>
      <c r="M56" s="175"/>
      <c r="N56" s="176"/>
      <c r="O56" s="177"/>
      <c r="P56" s="178"/>
      <c r="Q56" s="164" t="s">
        <v>292</v>
      </c>
      <c r="R56" s="165"/>
      <c r="S56" s="166" t="s">
        <v>462</v>
      </c>
      <c r="T56" s="166"/>
      <c r="U56" s="166"/>
      <c r="V56" s="166"/>
      <c r="W56" s="166"/>
      <c r="X56" s="166"/>
      <c r="Y56" s="166"/>
      <c r="Z56" s="166"/>
      <c r="AA56" s="173">
        <v>562</v>
      </c>
      <c r="AB56" s="174"/>
      <c r="AC56" s="175"/>
      <c r="AD56" s="176"/>
      <c r="AE56" s="177"/>
      <c r="AF56" s="178"/>
      <c r="AI56" s="164" t="s">
        <v>293</v>
      </c>
      <c r="AJ56" s="165"/>
      <c r="AK56" s="188" t="s">
        <v>505</v>
      </c>
      <c r="AL56" s="189"/>
      <c r="AM56" s="189"/>
      <c r="AN56" s="189"/>
      <c r="AO56" s="189"/>
      <c r="AP56" s="189"/>
      <c r="AQ56" s="189"/>
      <c r="AR56" s="190"/>
      <c r="AS56" s="173">
        <v>327</v>
      </c>
      <c r="AT56" s="174"/>
      <c r="AU56" s="175"/>
      <c r="AV56" s="176"/>
      <c r="AW56" s="177"/>
      <c r="AX56" s="178"/>
      <c r="AY56" s="164" t="s">
        <v>294</v>
      </c>
      <c r="AZ56" s="165"/>
      <c r="BA56" s="166" t="s">
        <v>553</v>
      </c>
      <c r="BB56" s="166"/>
      <c r="BC56" s="166"/>
      <c r="BD56" s="166"/>
      <c r="BE56" s="166"/>
      <c r="BF56" s="166"/>
      <c r="BG56" s="166"/>
      <c r="BH56" s="166"/>
      <c r="BI56" s="173">
        <v>450</v>
      </c>
      <c r="BJ56" s="174"/>
      <c r="BK56" s="175"/>
      <c r="BL56" s="176"/>
      <c r="BM56" s="177"/>
      <c r="BN56" s="178"/>
      <c r="BQ56" s="191" t="s">
        <v>295</v>
      </c>
      <c r="BR56" s="192"/>
      <c r="BS56" s="166" t="s">
        <v>593</v>
      </c>
      <c r="BT56" s="166"/>
      <c r="BU56" s="166"/>
      <c r="BV56" s="166"/>
      <c r="BW56" s="166"/>
      <c r="BX56" s="166"/>
      <c r="BY56" s="166"/>
      <c r="BZ56" s="166"/>
      <c r="CA56" s="193">
        <v>880</v>
      </c>
      <c r="CB56" s="193"/>
      <c r="CC56" s="194"/>
      <c r="CD56" s="176"/>
      <c r="CE56" s="177"/>
      <c r="CF56" s="178"/>
    </row>
    <row r="57" spans="1:84" ht="13.5" customHeight="1" x14ac:dyDescent="0.15">
      <c r="A57" s="195" t="s">
        <v>296</v>
      </c>
      <c r="B57" s="196"/>
      <c r="C57" s="196"/>
      <c r="D57" s="196"/>
      <c r="E57" s="196"/>
      <c r="F57" s="196"/>
      <c r="G57" s="196"/>
      <c r="H57" s="196"/>
      <c r="I57" s="196"/>
      <c r="J57" s="196"/>
      <c r="K57" s="197">
        <f>SUM(K55:M56)</f>
        <v>637</v>
      </c>
      <c r="L57" s="197"/>
      <c r="M57" s="198"/>
      <c r="N57" s="199" t="str">
        <f>IF(AA65="●","●",IF(COUNTA(N55:N56)=0,"",SUMIF(N55:N56,"●",K55:K56)+SUM(N55:N56)))</f>
        <v/>
      </c>
      <c r="O57" s="200"/>
      <c r="P57" s="201"/>
      <c r="Q57" s="164" t="s">
        <v>297</v>
      </c>
      <c r="R57" s="165"/>
      <c r="S57" s="166" t="s">
        <v>463</v>
      </c>
      <c r="T57" s="166"/>
      <c r="U57" s="166"/>
      <c r="V57" s="166"/>
      <c r="W57" s="166"/>
      <c r="X57" s="166"/>
      <c r="Y57" s="166"/>
      <c r="Z57" s="166"/>
      <c r="AA57" s="173">
        <v>290</v>
      </c>
      <c r="AB57" s="174"/>
      <c r="AC57" s="175"/>
      <c r="AD57" s="176"/>
      <c r="AE57" s="177"/>
      <c r="AF57" s="178"/>
      <c r="AI57" s="164" t="s">
        <v>298</v>
      </c>
      <c r="AJ57" s="165"/>
      <c r="AK57" s="188" t="s">
        <v>506</v>
      </c>
      <c r="AL57" s="189"/>
      <c r="AM57" s="189"/>
      <c r="AN57" s="189"/>
      <c r="AO57" s="189"/>
      <c r="AP57" s="189"/>
      <c r="AQ57" s="189"/>
      <c r="AR57" s="190"/>
      <c r="AS57" s="173">
        <v>200</v>
      </c>
      <c r="AT57" s="174"/>
      <c r="AU57" s="175"/>
      <c r="AV57" s="176"/>
      <c r="AW57" s="177"/>
      <c r="AX57" s="178"/>
      <c r="AY57" s="164" t="s">
        <v>299</v>
      </c>
      <c r="AZ57" s="165"/>
      <c r="BA57" s="166" t="s">
        <v>554</v>
      </c>
      <c r="BB57" s="166"/>
      <c r="BC57" s="166"/>
      <c r="BD57" s="166"/>
      <c r="BE57" s="166"/>
      <c r="BF57" s="166"/>
      <c r="BG57" s="166"/>
      <c r="BH57" s="166"/>
      <c r="BI57" s="173">
        <v>382</v>
      </c>
      <c r="BJ57" s="174"/>
      <c r="BK57" s="175"/>
      <c r="BL57" s="176"/>
      <c r="BM57" s="177"/>
      <c r="BN57" s="178"/>
      <c r="BQ57" s="195" t="s">
        <v>300</v>
      </c>
      <c r="BR57" s="196"/>
      <c r="BS57" s="196"/>
      <c r="BT57" s="196"/>
      <c r="BU57" s="196"/>
      <c r="BV57" s="196"/>
      <c r="BW57" s="196"/>
      <c r="BX57" s="196"/>
      <c r="BY57" s="196"/>
      <c r="BZ57" s="196"/>
      <c r="CA57" s="197">
        <f>SUM(CA46:CC56)</f>
        <v>6295</v>
      </c>
      <c r="CB57" s="197"/>
      <c r="CC57" s="198"/>
      <c r="CD57" s="199" t="str">
        <f>IF(CQ41="●","●",IF(COUNTA(CD46:CD56)=0,"",SUMIF(CD46:CD56,"●",CA46:CA56)+SUM(CD46:CD56)))</f>
        <v/>
      </c>
      <c r="CE57" s="200"/>
      <c r="CF57" s="201"/>
    </row>
    <row r="58" spans="1:84" ht="13.5" customHeight="1" x14ac:dyDescent="0.15">
      <c r="A58" s="164" t="s">
        <v>301</v>
      </c>
      <c r="B58" s="165"/>
      <c r="C58" s="166" t="s">
        <v>414</v>
      </c>
      <c r="D58" s="166"/>
      <c r="E58" s="166"/>
      <c r="F58" s="166"/>
      <c r="G58" s="166"/>
      <c r="H58" s="166"/>
      <c r="I58" s="166"/>
      <c r="J58" s="166"/>
      <c r="K58" s="173">
        <v>322</v>
      </c>
      <c r="L58" s="174"/>
      <c r="M58" s="175"/>
      <c r="N58" s="176"/>
      <c r="O58" s="177"/>
      <c r="P58" s="178"/>
      <c r="Q58" s="195" t="s">
        <v>302</v>
      </c>
      <c r="R58" s="196"/>
      <c r="S58" s="196"/>
      <c r="T58" s="196"/>
      <c r="U58" s="196"/>
      <c r="V58" s="196"/>
      <c r="W58" s="196"/>
      <c r="X58" s="196"/>
      <c r="Y58" s="196"/>
      <c r="Z58" s="196"/>
      <c r="AA58" s="197">
        <f>SUM(AA49:AC57)</f>
        <v>4087</v>
      </c>
      <c r="AB58" s="197"/>
      <c r="AC58" s="198"/>
      <c r="AD58" s="199" t="str">
        <f>IF(AA65="●","●",IF(COUNTA(AD49:AD57)=0,"",SUMIF(AD49:AD57,"●",AA49:AA57)+SUM(AD49:AD57)))</f>
        <v/>
      </c>
      <c r="AE58" s="200"/>
      <c r="AF58" s="201"/>
      <c r="AI58" s="164" t="s">
        <v>303</v>
      </c>
      <c r="AJ58" s="165"/>
      <c r="AK58" s="188" t="s">
        <v>507</v>
      </c>
      <c r="AL58" s="189"/>
      <c r="AM58" s="189"/>
      <c r="AN58" s="189"/>
      <c r="AO58" s="189"/>
      <c r="AP58" s="189"/>
      <c r="AQ58" s="189"/>
      <c r="AR58" s="190"/>
      <c r="AS58" s="173">
        <v>303</v>
      </c>
      <c r="AT58" s="174"/>
      <c r="AU58" s="175"/>
      <c r="AV58" s="176"/>
      <c r="AW58" s="177"/>
      <c r="AX58" s="178"/>
      <c r="AY58" s="164" t="s">
        <v>304</v>
      </c>
      <c r="AZ58" s="165"/>
      <c r="BA58" s="166" t="s">
        <v>555</v>
      </c>
      <c r="BB58" s="166"/>
      <c r="BC58" s="166"/>
      <c r="BD58" s="166"/>
      <c r="BE58" s="166"/>
      <c r="BF58" s="166"/>
      <c r="BG58" s="166"/>
      <c r="BH58" s="166"/>
      <c r="BI58" s="173">
        <v>250</v>
      </c>
      <c r="BJ58" s="174"/>
      <c r="BK58" s="175"/>
      <c r="BL58" s="176"/>
      <c r="BM58" s="177"/>
      <c r="BN58" s="178"/>
      <c r="BQ58" s="191" t="s">
        <v>305</v>
      </c>
      <c r="BR58" s="192"/>
      <c r="BS58" s="166" t="s">
        <v>594</v>
      </c>
      <c r="BT58" s="166"/>
      <c r="BU58" s="166"/>
      <c r="BV58" s="166"/>
      <c r="BW58" s="166"/>
      <c r="BX58" s="166"/>
      <c r="BY58" s="166"/>
      <c r="BZ58" s="166"/>
      <c r="CA58" s="193">
        <v>405</v>
      </c>
      <c r="CB58" s="193"/>
      <c r="CC58" s="194"/>
      <c r="CD58" s="176"/>
      <c r="CE58" s="177"/>
      <c r="CF58" s="178"/>
    </row>
    <row r="59" spans="1:84" ht="13.5" customHeight="1" x14ac:dyDescent="0.15">
      <c r="A59" s="164" t="s">
        <v>306</v>
      </c>
      <c r="B59" s="165"/>
      <c r="C59" s="166" t="s">
        <v>415</v>
      </c>
      <c r="D59" s="166"/>
      <c r="E59" s="166"/>
      <c r="F59" s="166"/>
      <c r="G59" s="166"/>
      <c r="H59" s="166"/>
      <c r="I59" s="166"/>
      <c r="J59" s="166"/>
      <c r="K59" s="173">
        <v>280</v>
      </c>
      <c r="L59" s="174"/>
      <c r="M59" s="175"/>
      <c r="N59" s="176"/>
      <c r="O59" s="177"/>
      <c r="P59" s="178"/>
      <c r="Q59" s="164" t="s">
        <v>307</v>
      </c>
      <c r="R59" s="165"/>
      <c r="S59" s="166" t="s">
        <v>464</v>
      </c>
      <c r="T59" s="166"/>
      <c r="U59" s="166"/>
      <c r="V59" s="166"/>
      <c r="W59" s="166"/>
      <c r="X59" s="166"/>
      <c r="Y59" s="166"/>
      <c r="Z59" s="166"/>
      <c r="AA59" s="173">
        <v>493</v>
      </c>
      <c r="AB59" s="174"/>
      <c r="AC59" s="175"/>
      <c r="AD59" s="176"/>
      <c r="AE59" s="177"/>
      <c r="AF59" s="178"/>
      <c r="AI59" s="203" t="s">
        <v>308</v>
      </c>
      <c r="AJ59" s="204"/>
      <c r="AK59" s="204"/>
      <c r="AL59" s="204"/>
      <c r="AM59" s="204"/>
      <c r="AN59" s="204"/>
      <c r="AO59" s="204"/>
      <c r="AP59" s="204"/>
      <c r="AQ59" s="204"/>
      <c r="AR59" s="204"/>
      <c r="AS59" s="205">
        <f>SUM(AS55:AU58)</f>
        <v>1000</v>
      </c>
      <c r="AT59" s="205"/>
      <c r="AU59" s="206"/>
      <c r="AV59" s="199" t="str">
        <f>IF(BI61="●","●",IF(COUNTA(AV55:AV58)=0,"",SUMIF(AV55:AV58,"●",AS55:AS58)+SUM(AV55:AV58)))</f>
        <v/>
      </c>
      <c r="AW59" s="200"/>
      <c r="AX59" s="201"/>
      <c r="AY59" s="164" t="s">
        <v>309</v>
      </c>
      <c r="AZ59" s="165"/>
      <c r="BA59" s="166" t="s">
        <v>556</v>
      </c>
      <c r="BB59" s="166"/>
      <c r="BC59" s="166"/>
      <c r="BD59" s="166"/>
      <c r="BE59" s="166"/>
      <c r="BF59" s="166"/>
      <c r="BG59" s="166"/>
      <c r="BH59" s="166"/>
      <c r="BI59" s="173">
        <v>345</v>
      </c>
      <c r="BJ59" s="174"/>
      <c r="BK59" s="175"/>
      <c r="BL59" s="176"/>
      <c r="BM59" s="177"/>
      <c r="BN59" s="178"/>
      <c r="BQ59" s="191" t="s">
        <v>310</v>
      </c>
      <c r="BR59" s="192"/>
      <c r="BS59" s="166" t="s">
        <v>595</v>
      </c>
      <c r="BT59" s="166"/>
      <c r="BU59" s="166"/>
      <c r="BV59" s="166"/>
      <c r="BW59" s="166"/>
      <c r="BX59" s="166"/>
      <c r="BY59" s="166"/>
      <c r="BZ59" s="166"/>
      <c r="CA59" s="193">
        <v>214</v>
      </c>
      <c r="CB59" s="193"/>
      <c r="CC59" s="194"/>
      <c r="CD59" s="176"/>
      <c r="CE59" s="177"/>
      <c r="CF59" s="178"/>
    </row>
    <row r="60" spans="1:84" ht="13.5" customHeight="1" thickBot="1" x14ac:dyDescent="0.2">
      <c r="A60" s="164" t="s">
        <v>311</v>
      </c>
      <c r="B60" s="165"/>
      <c r="C60" s="166" t="s">
        <v>416</v>
      </c>
      <c r="D60" s="166"/>
      <c r="E60" s="166"/>
      <c r="F60" s="166"/>
      <c r="G60" s="166"/>
      <c r="H60" s="166"/>
      <c r="I60" s="166"/>
      <c r="J60" s="166"/>
      <c r="K60" s="173">
        <v>525</v>
      </c>
      <c r="L60" s="174"/>
      <c r="M60" s="175"/>
      <c r="N60" s="176"/>
      <c r="O60" s="177"/>
      <c r="P60" s="178"/>
      <c r="Q60" s="164" t="s">
        <v>312</v>
      </c>
      <c r="R60" s="165"/>
      <c r="S60" s="166" t="s">
        <v>465</v>
      </c>
      <c r="T60" s="166"/>
      <c r="U60" s="166"/>
      <c r="V60" s="166"/>
      <c r="W60" s="166"/>
      <c r="X60" s="166"/>
      <c r="Y60" s="166"/>
      <c r="Z60" s="166"/>
      <c r="AA60" s="173">
        <v>480</v>
      </c>
      <c r="AB60" s="174"/>
      <c r="AC60" s="175"/>
      <c r="AD60" s="176"/>
      <c r="AE60" s="177"/>
      <c r="AF60" s="178"/>
      <c r="AI60" s="164" t="s">
        <v>313</v>
      </c>
      <c r="AJ60" s="165"/>
      <c r="AK60" s="188" t="s">
        <v>508</v>
      </c>
      <c r="AL60" s="189"/>
      <c r="AM60" s="189"/>
      <c r="AN60" s="189"/>
      <c r="AO60" s="189"/>
      <c r="AP60" s="189"/>
      <c r="AQ60" s="189"/>
      <c r="AR60" s="190"/>
      <c r="AS60" s="173">
        <v>233</v>
      </c>
      <c r="AT60" s="174"/>
      <c r="AU60" s="175"/>
      <c r="AV60" s="176"/>
      <c r="AW60" s="177"/>
      <c r="AX60" s="178"/>
      <c r="AY60" s="195" t="s">
        <v>314</v>
      </c>
      <c r="AZ60" s="196"/>
      <c r="BA60" s="196"/>
      <c r="BB60" s="196"/>
      <c r="BC60" s="196"/>
      <c r="BD60" s="196"/>
      <c r="BE60" s="196"/>
      <c r="BF60" s="196"/>
      <c r="BG60" s="196"/>
      <c r="BH60" s="196"/>
      <c r="BI60" s="197">
        <f>SUM(BI49:BK59)</f>
        <v>3886</v>
      </c>
      <c r="BJ60" s="197"/>
      <c r="BK60" s="198"/>
      <c r="BL60" s="211" t="str">
        <f>IF(BI61="●","●",IF(COUNTA(BL49:BL59)=0,"",SUMIF(BL49:BL59,"●",BI49:BI59)+SUM(BL49:BL59)))</f>
        <v/>
      </c>
      <c r="BM60" s="212"/>
      <c r="BN60" s="213"/>
      <c r="BQ60" s="191" t="s">
        <v>315</v>
      </c>
      <c r="BR60" s="192"/>
      <c r="BS60" s="166" t="s">
        <v>596</v>
      </c>
      <c r="BT60" s="166"/>
      <c r="BU60" s="166"/>
      <c r="BV60" s="166"/>
      <c r="BW60" s="166"/>
      <c r="BX60" s="166"/>
      <c r="BY60" s="166"/>
      <c r="BZ60" s="166"/>
      <c r="CA60" s="193">
        <v>375</v>
      </c>
      <c r="CB60" s="193"/>
      <c r="CC60" s="194"/>
      <c r="CD60" s="176"/>
      <c r="CE60" s="177"/>
      <c r="CF60" s="178"/>
    </row>
    <row r="61" spans="1:84" ht="13.5" customHeight="1" thickTop="1" x14ac:dyDescent="0.15">
      <c r="A61" s="164" t="s">
        <v>316</v>
      </c>
      <c r="B61" s="165"/>
      <c r="C61" s="166" t="s">
        <v>417</v>
      </c>
      <c r="D61" s="166"/>
      <c r="E61" s="166"/>
      <c r="F61" s="166"/>
      <c r="G61" s="166"/>
      <c r="H61" s="166"/>
      <c r="I61" s="166"/>
      <c r="J61" s="166"/>
      <c r="K61" s="173">
        <v>649</v>
      </c>
      <c r="L61" s="174"/>
      <c r="M61" s="175"/>
      <c r="N61" s="176"/>
      <c r="O61" s="177"/>
      <c r="P61" s="178"/>
      <c r="Q61" s="164" t="s">
        <v>317</v>
      </c>
      <c r="R61" s="165"/>
      <c r="S61" s="166" t="s">
        <v>466</v>
      </c>
      <c r="T61" s="166"/>
      <c r="U61" s="166"/>
      <c r="V61" s="166"/>
      <c r="W61" s="166"/>
      <c r="X61" s="166"/>
      <c r="Y61" s="166"/>
      <c r="Z61" s="166"/>
      <c r="AA61" s="173">
        <v>441</v>
      </c>
      <c r="AB61" s="174"/>
      <c r="AC61" s="175"/>
      <c r="AD61" s="176"/>
      <c r="AE61" s="177"/>
      <c r="AF61" s="178"/>
      <c r="AI61" s="164" t="s">
        <v>318</v>
      </c>
      <c r="AJ61" s="165"/>
      <c r="AK61" s="188" t="s">
        <v>509</v>
      </c>
      <c r="AL61" s="189"/>
      <c r="AM61" s="189"/>
      <c r="AN61" s="189"/>
      <c r="AO61" s="189"/>
      <c r="AP61" s="189"/>
      <c r="AQ61" s="189"/>
      <c r="AR61" s="190"/>
      <c r="AS61" s="173">
        <v>241</v>
      </c>
      <c r="AT61" s="174"/>
      <c r="AU61" s="175"/>
      <c r="AV61" s="176"/>
      <c r="AW61" s="177"/>
      <c r="AX61" s="178"/>
      <c r="AY61" s="214" t="s">
        <v>220</v>
      </c>
      <c r="AZ61" s="215"/>
      <c r="BA61" s="216">
        <f>AS17+AS20+AS23+AS33+AS44+AS54+AS59+AS63+AS67+BI27+BI32+BI48+BI60</f>
        <v>30304</v>
      </c>
      <c r="BB61" s="217"/>
      <c r="BC61" s="217"/>
      <c r="BD61" s="217"/>
      <c r="BE61" s="217"/>
      <c r="BF61" s="217"/>
      <c r="BG61" s="217"/>
      <c r="BH61" s="218"/>
      <c r="BI61" s="219"/>
      <c r="BJ61" s="220"/>
      <c r="BK61" s="220"/>
      <c r="BL61" s="221"/>
      <c r="BM61" s="221"/>
      <c r="BN61" s="222"/>
      <c r="BQ61" s="191" t="s">
        <v>319</v>
      </c>
      <c r="BR61" s="192"/>
      <c r="BS61" s="166" t="s">
        <v>597</v>
      </c>
      <c r="BT61" s="166"/>
      <c r="BU61" s="166"/>
      <c r="BV61" s="166"/>
      <c r="BW61" s="166"/>
      <c r="BX61" s="166"/>
      <c r="BY61" s="166"/>
      <c r="BZ61" s="166"/>
      <c r="CA61" s="193">
        <v>242</v>
      </c>
      <c r="CB61" s="193"/>
      <c r="CC61" s="194"/>
      <c r="CD61" s="176"/>
      <c r="CE61" s="177"/>
      <c r="CF61" s="178"/>
    </row>
    <row r="62" spans="1:84" ht="13.5" customHeight="1" x14ac:dyDescent="0.15">
      <c r="A62" s="164" t="s">
        <v>320</v>
      </c>
      <c r="B62" s="165"/>
      <c r="C62" s="166" t="s">
        <v>418</v>
      </c>
      <c r="D62" s="166"/>
      <c r="E62" s="166"/>
      <c r="F62" s="166"/>
      <c r="G62" s="166"/>
      <c r="H62" s="166"/>
      <c r="I62" s="166"/>
      <c r="J62" s="166"/>
      <c r="K62" s="173">
        <v>446</v>
      </c>
      <c r="L62" s="174"/>
      <c r="M62" s="175"/>
      <c r="N62" s="176"/>
      <c r="O62" s="177"/>
      <c r="P62" s="178"/>
      <c r="Q62" s="164" t="s">
        <v>321</v>
      </c>
      <c r="R62" s="165"/>
      <c r="S62" s="166" t="s">
        <v>467</v>
      </c>
      <c r="T62" s="166"/>
      <c r="U62" s="166"/>
      <c r="V62" s="166"/>
      <c r="W62" s="166"/>
      <c r="X62" s="166"/>
      <c r="Y62" s="166"/>
      <c r="Z62" s="166"/>
      <c r="AA62" s="173">
        <v>305</v>
      </c>
      <c r="AB62" s="174"/>
      <c r="AC62" s="175"/>
      <c r="AD62" s="176"/>
      <c r="AE62" s="177"/>
      <c r="AF62" s="178"/>
      <c r="AI62" s="164" t="s">
        <v>322</v>
      </c>
      <c r="AJ62" s="165"/>
      <c r="AK62" s="188" t="s">
        <v>510</v>
      </c>
      <c r="AL62" s="189"/>
      <c r="AM62" s="189"/>
      <c r="AN62" s="189"/>
      <c r="AO62" s="189"/>
      <c r="AP62" s="189"/>
      <c r="AQ62" s="189"/>
      <c r="AR62" s="190"/>
      <c r="AS62" s="173">
        <v>159</v>
      </c>
      <c r="AT62" s="174"/>
      <c r="AU62" s="175"/>
      <c r="AV62" s="176"/>
      <c r="AW62" s="177"/>
      <c r="AX62" s="178"/>
      <c r="AY62" s="223"/>
      <c r="AZ62" s="224"/>
      <c r="BA62" s="225"/>
      <c r="BB62" s="226"/>
      <c r="BC62" s="226"/>
      <c r="BD62" s="226"/>
      <c r="BE62" s="226"/>
      <c r="BF62" s="226"/>
      <c r="BG62" s="226"/>
      <c r="BH62" s="227"/>
      <c r="BI62" s="228"/>
      <c r="BJ62" s="221"/>
      <c r="BK62" s="221"/>
      <c r="BL62" s="221"/>
      <c r="BM62" s="221"/>
      <c r="BN62" s="222"/>
      <c r="BQ62" s="191" t="s">
        <v>323</v>
      </c>
      <c r="BR62" s="192"/>
      <c r="BS62" s="166" t="s">
        <v>598</v>
      </c>
      <c r="BT62" s="166"/>
      <c r="BU62" s="166"/>
      <c r="BV62" s="166"/>
      <c r="BW62" s="166"/>
      <c r="BX62" s="166"/>
      <c r="BY62" s="166"/>
      <c r="BZ62" s="166"/>
      <c r="CA62" s="193">
        <v>272</v>
      </c>
      <c r="CB62" s="193"/>
      <c r="CC62" s="194"/>
      <c r="CD62" s="176"/>
      <c r="CE62" s="177"/>
      <c r="CF62" s="178"/>
    </row>
    <row r="63" spans="1:84" ht="13.5" customHeight="1" thickBot="1" x14ac:dyDescent="0.2">
      <c r="A63" s="164" t="s">
        <v>324</v>
      </c>
      <c r="B63" s="165"/>
      <c r="C63" s="166" t="s">
        <v>419</v>
      </c>
      <c r="D63" s="166"/>
      <c r="E63" s="166"/>
      <c r="F63" s="166"/>
      <c r="G63" s="166"/>
      <c r="H63" s="166"/>
      <c r="I63" s="166"/>
      <c r="J63" s="166"/>
      <c r="K63" s="173">
        <v>385</v>
      </c>
      <c r="L63" s="174"/>
      <c r="M63" s="175"/>
      <c r="N63" s="176"/>
      <c r="O63" s="177"/>
      <c r="P63" s="178"/>
      <c r="Q63" s="164" t="s">
        <v>325</v>
      </c>
      <c r="R63" s="165"/>
      <c r="S63" s="166" t="s">
        <v>468</v>
      </c>
      <c r="T63" s="166"/>
      <c r="U63" s="166"/>
      <c r="V63" s="166"/>
      <c r="W63" s="166"/>
      <c r="X63" s="166"/>
      <c r="Y63" s="166"/>
      <c r="Z63" s="166"/>
      <c r="AA63" s="173">
        <v>244</v>
      </c>
      <c r="AB63" s="174"/>
      <c r="AC63" s="175"/>
      <c r="AD63" s="176"/>
      <c r="AE63" s="177"/>
      <c r="AF63" s="178"/>
      <c r="AI63" s="195" t="s">
        <v>326</v>
      </c>
      <c r="AJ63" s="196"/>
      <c r="AK63" s="196"/>
      <c r="AL63" s="196"/>
      <c r="AM63" s="196"/>
      <c r="AN63" s="196"/>
      <c r="AO63" s="196"/>
      <c r="AP63" s="196"/>
      <c r="AQ63" s="196"/>
      <c r="AR63" s="196"/>
      <c r="AS63" s="197">
        <f>SUM(AS60:AU62)</f>
        <v>633</v>
      </c>
      <c r="AT63" s="197"/>
      <c r="AU63" s="198"/>
      <c r="AV63" s="199" t="str">
        <f>IF(BI61="●","●",IF(COUNTA(AV60:AV62)=0,"",SUMIF(AV60:AV62,"●",AS60:AS62)+SUM(AV60:AV62)))</f>
        <v/>
      </c>
      <c r="AW63" s="200"/>
      <c r="AX63" s="201"/>
      <c r="AY63" s="229"/>
      <c r="AZ63" s="230"/>
      <c r="BA63" s="231"/>
      <c r="BB63" s="232"/>
      <c r="BC63" s="232"/>
      <c r="BD63" s="232"/>
      <c r="BE63" s="232"/>
      <c r="BF63" s="232"/>
      <c r="BG63" s="232"/>
      <c r="BH63" s="233"/>
      <c r="BI63" s="234"/>
      <c r="BJ63" s="235"/>
      <c r="BK63" s="235"/>
      <c r="BL63" s="235"/>
      <c r="BM63" s="235"/>
      <c r="BN63" s="236"/>
      <c r="BQ63" s="191" t="s">
        <v>327</v>
      </c>
      <c r="BR63" s="192"/>
      <c r="BS63" s="166" t="s">
        <v>599</v>
      </c>
      <c r="BT63" s="166"/>
      <c r="BU63" s="166"/>
      <c r="BV63" s="166"/>
      <c r="BW63" s="166"/>
      <c r="BX63" s="166"/>
      <c r="BY63" s="166"/>
      <c r="BZ63" s="166"/>
      <c r="CA63" s="193">
        <v>520</v>
      </c>
      <c r="CB63" s="193"/>
      <c r="CC63" s="194"/>
      <c r="CD63" s="176"/>
      <c r="CE63" s="177"/>
      <c r="CF63" s="178"/>
    </row>
    <row r="64" spans="1:84" ht="13.5" customHeight="1" thickBot="1" x14ac:dyDescent="0.2">
      <c r="A64" s="195" t="s">
        <v>328</v>
      </c>
      <c r="B64" s="196"/>
      <c r="C64" s="196"/>
      <c r="D64" s="196"/>
      <c r="E64" s="196"/>
      <c r="F64" s="196"/>
      <c r="G64" s="196"/>
      <c r="H64" s="196"/>
      <c r="I64" s="196"/>
      <c r="J64" s="196"/>
      <c r="K64" s="197">
        <f>SUM(K58:M63)</f>
        <v>2607</v>
      </c>
      <c r="L64" s="197"/>
      <c r="M64" s="198"/>
      <c r="N64" s="199" t="str">
        <f>IF(AA65="●","●",IF(COUNTA(N58:N63)=0,"",SUMIF(N58:N63,"●",K58:K63)+SUM(N58:N63)))</f>
        <v/>
      </c>
      <c r="O64" s="200"/>
      <c r="P64" s="201"/>
      <c r="Q64" s="195" t="s">
        <v>329</v>
      </c>
      <c r="R64" s="196"/>
      <c r="S64" s="196"/>
      <c r="T64" s="196"/>
      <c r="U64" s="196"/>
      <c r="V64" s="196"/>
      <c r="W64" s="196"/>
      <c r="X64" s="196"/>
      <c r="Y64" s="196"/>
      <c r="Z64" s="196"/>
      <c r="AA64" s="197">
        <f>SUM(AA59:AC63)</f>
        <v>1963</v>
      </c>
      <c r="AB64" s="197"/>
      <c r="AC64" s="198"/>
      <c r="AD64" s="211" t="str">
        <f>IF(AA65="●","●",IF(COUNTA(AD59:AD63)=0,"",SUMIF(AD59:AD63,"●",AA59:AA63)+SUM(AD59:AD63)))</f>
        <v/>
      </c>
      <c r="AE64" s="212"/>
      <c r="AF64" s="213"/>
      <c r="AI64" s="164" t="s">
        <v>330</v>
      </c>
      <c r="AJ64" s="165"/>
      <c r="AK64" s="188" t="s">
        <v>511</v>
      </c>
      <c r="AL64" s="189"/>
      <c r="AM64" s="189"/>
      <c r="AN64" s="189"/>
      <c r="AO64" s="189"/>
      <c r="AP64" s="189"/>
      <c r="AQ64" s="189"/>
      <c r="AR64" s="190"/>
      <c r="AS64" s="173">
        <v>349</v>
      </c>
      <c r="AT64" s="174"/>
      <c r="AU64" s="175"/>
      <c r="AV64" s="176"/>
      <c r="AW64" s="177"/>
      <c r="AX64" s="178"/>
      <c r="BQ64" s="203" t="s">
        <v>331</v>
      </c>
      <c r="BR64" s="204"/>
      <c r="BS64" s="204"/>
      <c r="BT64" s="204"/>
      <c r="BU64" s="204"/>
      <c r="BV64" s="204"/>
      <c r="BW64" s="204"/>
      <c r="BX64" s="204"/>
      <c r="BY64" s="204"/>
      <c r="BZ64" s="204"/>
      <c r="CA64" s="205">
        <f>SUM(CA58:CC63)</f>
        <v>2028</v>
      </c>
      <c r="CB64" s="205"/>
      <c r="CC64" s="206"/>
      <c r="CD64" s="238" t="str">
        <f>IF(CQ41="●","●",IF(COUNTA(CD58:CD63)=0,"",SUMIF(CD58:CD63,"●",CA58:CA63)+SUM(CD58:CD63)))</f>
        <v/>
      </c>
      <c r="CE64" s="239"/>
      <c r="CF64" s="240"/>
    </row>
    <row r="65" spans="1:100" ht="13.5" customHeight="1" thickTop="1" thickBot="1" x14ac:dyDescent="0.2">
      <c r="A65" s="164" t="s">
        <v>332</v>
      </c>
      <c r="B65" s="165"/>
      <c r="C65" s="166" t="s">
        <v>420</v>
      </c>
      <c r="D65" s="166"/>
      <c r="E65" s="166"/>
      <c r="F65" s="166"/>
      <c r="G65" s="166"/>
      <c r="H65" s="166"/>
      <c r="I65" s="166"/>
      <c r="J65" s="166"/>
      <c r="K65" s="173">
        <v>309</v>
      </c>
      <c r="L65" s="174"/>
      <c r="M65" s="175"/>
      <c r="N65" s="176"/>
      <c r="O65" s="177"/>
      <c r="P65" s="178"/>
      <c r="Q65" s="214" t="s">
        <v>220</v>
      </c>
      <c r="R65" s="215"/>
      <c r="S65" s="216">
        <f>K26+K32+K41+K47+K54+K57+K64+K69+AA26+AA32+AA40+AA48+AA58+AA64</f>
        <v>36728</v>
      </c>
      <c r="T65" s="217"/>
      <c r="U65" s="217"/>
      <c r="V65" s="217"/>
      <c r="W65" s="217"/>
      <c r="X65" s="217"/>
      <c r="Y65" s="217"/>
      <c r="Z65" s="218"/>
      <c r="AA65" s="219"/>
      <c r="AB65" s="220"/>
      <c r="AC65" s="220"/>
      <c r="AD65" s="221"/>
      <c r="AE65" s="221"/>
      <c r="AF65" s="222"/>
      <c r="AI65" s="164" t="s">
        <v>333</v>
      </c>
      <c r="AJ65" s="165"/>
      <c r="AK65" s="188" t="s">
        <v>512</v>
      </c>
      <c r="AL65" s="189"/>
      <c r="AM65" s="189"/>
      <c r="AN65" s="189"/>
      <c r="AO65" s="189"/>
      <c r="AP65" s="189"/>
      <c r="AQ65" s="189"/>
      <c r="AR65" s="190"/>
      <c r="AS65" s="173">
        <v>270</v>
      </c>
      <c r="AT65" s="174"/>
      <c r="AU65" s="175"/>
      <c r="AV65" s="176"/>
      <c r="AW65" s="177"/>
      <c r="AX65" s="178"/>
      <c r="BQ65" s="241"/>
      <c r="BR65" s="241"/>
      <c r="BS65" s="241"/>
      <c r="BT65" s="241"/>
      <c r="BU65" s="241"/>
      <c r="BV65" s="241"/>
      <c r="BW65" s="241"/>
      <c r="BX65" s="241"/>
      <c r="BY65" s="241"/>
      <c r="BZ65" s="241"/>
      <c r="CA65" s="241"/>
      <c r="CB65" s="241"/>
      <c r="CC65" s="241"/>
      <c r="CD65" s="242"/>
      <c r="CE65" s="242"/>
      <c r="CF65" s="242"/>
    </row>
    <row r="66" spans="1:100" ht="13.5" customHeight="1" x14ac:dyDescent="0.15">
      <c r="A66" s="164" t="s">
        <v>334</v>
      </c>
      <c r="B66" s="165"/>
      <c r="C66" s="166" t="s">
        <v>421</v>
      </c>
      <c r="D66" s="166"/>
      <c r="E66" s="166"/>
      <c r="F66" s="166"/>
      <c r="G66" s="166"/>
      <c r="H66" s="166"/>
      <c r="I66" s="166"/>
      <c r="J66" s="166"/>
      <c r="K66" s="173">
        <v>240</v>
      </c>
      <c r="L66" s="174"/>
      <c r="M66" s="175"/>
      <c r="N66" s="176"/>
      <c r="O66" s="177"/>
      <c r="P66" s="178"/>
      <c r="Q66" s="223"/>
      <c r="R66" s="224"/>
      <c r="S66" s="225"/>
      <c r="T66" s="226"/>
      <c r="U66" s="226"/>
      <c r="V66" s="226"/>
      <c r="W66" s="226"/>
      <c r="X66" s="226"/>
      <c r="Y66" s="226"/>
      <c r="Z66" s="227"/>
      <c r="AA66" s="228"/>
      <c r="AB66" s="221"/>
      <c r="AC66" s="221"/>
      <c r="AD66" s="221"/>
      <c r="AE66" s="221"/>
      <c r="AF66" s="222"/>
      <c r="AI66" s="164" t="s">
        <v>335</v>
      </c>
      <c r="AJ66" s="165"/>
      <c r="AK66" s="188" t="s">
        <v>513</v>
      </c>
      <c r="AL66" s="189"/>
      <c r="AM66" s="189"/>
      <c r="AN66" s="189"/>
      <c r="AO66" s="189"/>
      <c r="AP66" s="189"/>
      <c r="AQ66" s="189"/>
      <c r="AR66" s="190"/>
      <c r="AS66" s="173">
        <v>360</v>
      </c>
      <c r="AT66" s="174"/>
      <c r="AU66" s="175"/>
      <c r="AV66" s="176"/>
      <c r="AW66" s="177"/>
      <c r="AX66" s="178"/>
      <c r="BG66" s="243" t="s">
        <v>336</v>
      </c>
      <c r="BH66" s="244"/>
      <c r="BI66" s="244"/>
      <c r="BJ66" s="244"/>
      <c r="BK66" s="244"/>
      <c r="BL66" s="244"/>
      <c r="BM66" s="244"/>
      <c r="BN66" s="244"/>
      <c r="BO66" s="244"/>
      <c r="BP66" s="244"/>
      <c r="BQ66" s="244"/>
      <c r="BR66" s="244"/>
      <c r="BS66" s="244"/>
      <c r="BT66" s="244"/>
      <c r="BU66" s="244"/>
      <c r="BV66" s="244"/>
      <c r="BW66" s="245"/>
    </row>
    <row r="67" spans="1:100" ht="13.5" customHeight="1" thickBot="1" x14ac:dyDescent="0.2">
      <c r="A67" s="164" t="s">
        <v>337</v>
      </c>
      <c r="B67" s="165"/>
      <c r="C67" s="166" t="s">
        <v>422</v>
      </c>
      <c r="D67" s="166"/>
      <c r="E67" s="166"/>
      <c r="F67" s="166"/>
      <c r="G67" s="166"/>
      <c r="H67" s="166"/>
      <c r="I67" s="166"/>
      <c r="J67" s="166"/>
      <c r="K67" s="173">
        <v>319</v>
      </c>
      <c r="L67" s="174"/>
      <c r="M67" s="175"/>
      <c r="N67" s="176"/>
      <c r="O67" s="177"/>
      <c r="P67" s="178"/>
      <c r="Q67" s="229"/>
      <c r="R67" s="230"/>
      <c r="S67" s="231"/>
      <c r="T67" s="232"/>
      <c r="U67" s="232"/>
      <c r="V67" s="232"/>
      <c r="W67" s="232"/>
      <c r="X67" s="232"/>
      <c r="Y67" s="232"/>
      <c r="Z67" s="233"/>
      <c r="AA67" s="234"/>
      <c r="AB67" s="235"/>
      <c r="AC67" s="235"/>
      <c r="AD67" s="235"/>
      <c r="AE67" s="235"/>
      <c r="AF67" s="236"/>
      <c r="AI67" s="246" t="s">
        <v>338</v>
      </c>
      <c r="AJ67" s="247"/>
      <c r="AK67" s="247"/>
      <c r="AL67" s="247"/>
      <c r="AM67" s="247"/>
      <c r="AN67" s="247"/>
      <c r="AO67" s="247"/>
      <c r="AP67" s="247"/>
      <c r="AQ67" s="247"/>
      <c r="AR67" s="247"/>
      <c r="AS67" s="248">
        <f>SUM(AS64:AU66)</f>
        <v>979</v>
      </c>
      <c r="AT67" s="248"/>
      <c r="AU67" s="249"/>
      <c r="AV67" s="211" t="str">
        <f>IF(BI61="●","●",IF(COUNTA(AV64:AV66)=0,"",SUMIF(AV64:AV66,"●",AS64:AS66)+SUM(AV64:AV66)))</f>
        <v/>
      </c>
      <c r="AW67" s="212"/>
      <c r="AX67" s="213"/>
      <c r="BG67" s="250"/>
      <c r="BH67" s="251"/>
      <c r="BI67" s="251"/>
      <c r="BJ67" s="251"/>
      <c r="BK67" s="251"/>
      <c r="BL67" s="251"/>
      <c r="BM67" s="251"/>
      <c r="BN67" s="251"/>
      <c r="BO67" s="251"/>
      <c r="BP67" s="251"/>
      <c r="BQ67" s="251"/>
      <c r="BR67" s="251"/>
      <c r="BS67" s="251"/>
      <c r="BT67" s="251"/>
      <c r="BU67" s="251"/>
      <c r="BV67" s="251"/>
      <c r="BW67" s="252"/>
    </row>
    <row r="68" spans="1:100" ht="13.5" customHeight="1" x14ac:dyDescent="0.15">
      <c r="A68" s="164" t="s">
        <v>339</v>
      </c>
      <c r="B68" s="165"/>
      <c r="C68" s="166" t="s">
        <v>423</v>
      </c>
      <c r="D68" s="166"/>
      <c r="E68" s="166"/>
      <c r="F68" s="166"/>
      <c r="G68" s="166"/>
      <c r="H68" s="166"/>
      <c r="I68" s="166"/>
      <c r="J68" s="166"/>
      <c r="K68" s="173">
        <v>365</v>
      </c>
      <c r="L68" s="174"/>
      <c r="M68" s="175"/>
      <c r="N68" s="176"/>
      <c r="O68" s="177"/>
      <c r="P68" s="178"/>
      <c r="AI68" s="253" t="s">
        <v>340</v>
      </c>
      <c r="AJ68" s="253"/>
      <c r="AK68" s="253"/>
      <c r="AL68" s="253"/>
      <c r="AM68" s="254"/>
      <c r="AN68" s="254"/>
      <c r="AO68" s="254"/>
      <c r="BG68" s="255" t="s">
        <v>341</v>
      </c>
      <c r="BH68" s="256"/>
      <c r="BI68" s="256"/>
      <c r="BJ68" s="256"/>
      <c r="BK68" s="256"/>
      <c r="BL68" s="256"/>
      <c r="BM68" s="256"/>
      <c r="BN68" s="256"/>
      <c r="BO68" s="256"/>
      <c r="BP68" s="256"/>
      <c r="BQ68" s="257"/>
      <c r="BR68" s="258" t="s">
        <v>342</v>
      </c>
      <c r="BS68" s="256"/>
      <c r="BT68" s="257"/>
      <c r="BU68" s="258" t="s">
        <v>343</v>
      </c>
      <c r="BV68" s="256"/>
      <c r="BW68" s="259"/>
    </row>
    <row r="69" spans="1:100" ht="13.5" customHeight="1" thickBot="1" x14ac:dyDescent="0.2">
      <c r="A69" s="246" t="s">
        <v>344</v>
      </c>
      <c r="B69" s="247"/>
      <c r="C69" s="247"/>
      <c r="D69" s="247"/>
      <c r="E69" s="247"/>
      <c r="F69" s="247"/>
      <c r="G69" s="247"/>
      <c r="H69" s="247"/>
      <c r="I69" s="247"/>
      <c r="J69" s="247"/>
      <c r="K69" s="248">
        <f>SUM(K65:M68)</f>
        <v>1233</v>
      </c>
      <c r="L69" s="248"/>
      <c r="M69" s="249"/>
      <c r="N69" s="211" t="str">
        <f>IF(AA65="●","●",IF(COUNTA(N65:N68)=0,"",SUMIF(N65:N68,"●",K65:K68)+SUM(N65:N68)))</f>
        <v/>
      </c>
      <c r="O69" s="212"/>
      <c r="P69" s="213"/>
      <c r="AI69" s="253" t="s">
        <v>345</v>
      </c>
      <c r="AJ69" s="253"/>
      <c r="AK69" s="253"/>
      <c r="AL69" s="253"/>
      <c r="AM69" s="254"/>
      <c r="AN69" s="254"/>
      <c r="AO69" s="254"/>
      <c r="BG69" s="260" t="s">
        <v>346</v>
      </c>
      <c r="BH69" s="261"/>
      <c r="BI69" s="261"/>
      <c r="BJ69" s="261"/>
      <c r="BK69" s="261"/>
      <c r="BL69" s="261"/>
      <c r="BM69" s="261"/>
      <c r="BN69" s="261"/>
      <c r="BO69" s="261"/>
      <c r="BP69" s="261"/>
      <c r="BQ69" s="262"/>
      <c r="BR69" s="263">
        <v>2.5</v>
      </c>
      <c r="BS69" s="261"/>
      <c r="BT69" s="262"/>
      <c r="BU69" s="263">
        <v>3.2</v>
      </c>
      <c r="BV69" s="261"/>
      <c r="BW69" s="264"/>
    </row>
    <row r="70" spans="1:100" ht="13.5" customHeight="1" thickBot="1" x14ac:dyDescent="0.2">
      <c r="Q70" s="265"/>
      <c r="R70" s="265"/>
      <c r="S70" s="265"/>
      <c r="T70" s="265"/>
      <c r="U70" s="265"/>
      <c r="V70" s="265"/>
      <c r="W70" s="265"/>
      <c r="X70" s="265"/>
      <c r="Y70" s="265"/>
      <c r="Z70" s="265"/>
      <c r="AA70" s="266"/>
      <c r="AB70" s="266"/>
      <c r="AC70" s="266"/>
      <c r="AD70" s="266"/>
      <c r="AE70" s="266"/>
      <c r="AF70" s="266"/>
      <c r="AI70" s="253" t="s">
        <v>347</v>
      </c>
      <c r="AJ70" s="253"/>
      <c r="AK70" s="253"/>
      <c r="AL70" s="253"/>
      <c r="AM70" s="254"/>
      <c r="AN70" s="254"/>
      <c r="AO70" s="254"/>
      <c r="AR70" s="267" t="s">
        <v>348</v>
      </c>
      <c r="AS70" s="183"/>
      <c r="AT70" s="183"/>
      <c r="AU70" s="183"/>
      <c r="AV70" s="184"/>
      <c r="AW70" s="183" t="s">
        <v>349</v>
      </c>
      <c r="AX70" s="183"/>
      <c r="AY70" s="183"/>
      <c r="AZ70" s="183"/>
      <c r="BA70" s="183"/>
      <c r="BB70" s="184"/>
      <c r="BC70" s="183" t="s">
        <v>350</v>
      </c>
      <c r="BD70" s="183"/>
      <c r="BE70" s="268"/>
      <c r="BG70" s="269" t="s">
        <v>351</v>
      </c>
      <c r="BH70" s="270"/>
      <c r="BI70" s="270"/>
      <c r="BJ70" s="270"/>
      <c r="BK70" s="270"/>
      <c r="BL70" s="270"/>
      <c r="BM70" s="270"/>
      <c r="BN70" s="270"/>
      <c r="BO70" s="270"/>
      <c r="BP70" s="270"/>
      <c r="BQ70" s="271"/>
      <c r="BR70" s="272">
        <v>2.7</v>
      </c>
      <c r="BS70" s="273"/>
      <c r="BT70" s="274"/>
      <c r="BU70" s="272">
        <v>3.4</v>
      </c>
      <c r="BV70" s="273"/>
      <c r="BW70" s="275"/>
    </row>
    <row r="71" spans="1:100" ht="13.5" customHeight="1" x14ac:dyDescent="0.15">
      <c r="Q71" s="276"/>
      <c r="R71" s="276"/>
      <c r="S71" s="226"/>
      <c r="T71" s="226"/>
      <c r="U71" s="226"/>
      <c r="V71" s="226"/>
      <c r="W71" s="226"/>
      <c r="X71" s="226"/>
      <c r="Y71" s="226"/>
      <c r="Z71" s="226"/>
      <c r="AA71" s="221"/>
      <c r="AB71" s="221"/>
      <c r="AC71" s="221"/>
      <c r="AD71" s="221"/>
      <c r="AE71" s="221"/>
      <c r="AF71" s="221"/>
      <c r="AI71" s="253" t="s">
        <v>352</v>
      </c>
      <c r="AJ71" s="253"/>
      <c r="AK71" s="253"/>
      <c r="AL71" s="253"/>
      <c r="AM71" s="254"/>
      <c r="AN71" s="254"/>
      <c r="AO71" s="254"/>
      <c r="AR71" s="277" t="s">
        <v>56</v>
      </c>
      <c r="AS71" s="278"/>
      <c r="AT71" s="278"/>
      <c r="AU71" s="278"/>
      <c r="AV71" s="279"/>
      <c r="AW71" s="280">
        <f>CA14</f>
        <v>19323</v>
      </c>
      <c r="AX71" s="280"/>
      <c r="AY71" s="280"/>
      <c r="AZ71" s="280"/>
      <c r="BA71" s="281" t="s">
        <v>353</v>
      </c>
      <c r="BB71" s="282"/>
      <c r="BC71" s="283" t="s">
        <v>354</v>
      </c>
      <c r="BD71" s="283"/>
      <c r="BE71" s="284"/>
      <c r="BG71" s="269" t="s">
        <v>355</v>
      </c>
      <c r="BH71" s="270"/>
      <c r="BI71" s="270"/>
      <c r="BJ71" s="270"/>
      <c r="BK71" s="270"/>
      <c r="BL71" s="270"/>
      <c r="BM71" s="270"/>
      <c r="BN71" s="270"/>
      <c r="BO71" s="270"/>
      <c r="BP71" s="270"/>
      <c r="BQ71" s="271"/>
      <c r="BR71" s="272">
        <v>3</v>
      </c>
      <c r="BS71" s="273"/>
      <c r="BT71" s="274"/>
      <c r="BU71" s="272">
        <v>3.7</v>
      </c>
      <c r="BV71" s="273"/>
      <c r="BW71" s="275"/>
      <c r="CB71" s="285" t="s">
        <v>356</v>
      </c>
      <c r="CC71" s="286"/>
      <c r="CD71" s="286"/>
      <c r="CE71" s="286"/>
      <c r="CF71" s="287" t="s">
        <v>357</v>
      </c>
      <c r="CG71" s="287"/>
      <c r="CH71" s="287"/>
      <c r="CI71" s="287"/>
      <c r="CJ71" s="287"/>
      <c r="CK71" s="287"/>
      <c r="CL71" s="287"/>
      <c r="CM71" s="287"/>
      <c r="CN71" s="287"/>
      <c r="CO71" s="287"/>
      <c r="CP71" s="287"/>
      <c r="CQ71" s="287"/>
      <c r="CR71" s="287"/>
      <c r="CS71" s="287"/>
      <c r="CT71" s="287"/>
      <c r="CU71" s="287"/>
      <c r="CV71" s="288"/>
    </row>
    <row r="72" spans="1:100" ht="13.5" customHeight="1" thickBot="1" x14ac:dyDescent="0.2">
      <c r="Q72" s="276"/>
      <c r="R72" s="276"/>
      <c r="S72" s="226"/>
      <c r="T72" s="226"/>
      <c r="U72" s="226"/>
      <c r="V72" s="226"/>
      <c r="W72" s="226"/>
      <c r="X72" s="226"/>
      <c r="Y72" s="226"/>
      <c r="Z72" s="226"/>
      <c r="AA72" s="221"/>
      <c r="AB72" s="221"/>
      <c r="AC72" s="221"/>
      <c r="AD72" s="221"/>
      <c r="AE72" s="221"/>
      <c r="AF72" s="221"/>
      <c r="AI72" s="253" t="s">
        <v>358</v>
      </c>
      <c r="AJ72" s="253"/>
      <c r="AK72" s="253"/>
      <c r="AL72" s="253"/>
      <c r="AM72" s="254"/>
      <c r="AN72" s="254"/>
      <c r="AO72" s="254"/>
      <c r="AR72" s="277" t="s">
        <v>359</v>
      </c>
      <c r="AS72" s="278"/>
      <c r="AT72" s="278"/>
      <c r="AU72" s="278"/>
      <c r="AV72" s="279"/>
      <c r="AW72" s="280">
        <f>S65+BA61+CQ19+CQ22+CQ27+CQ33+CQ36+CQ38+CQ40</f>
        <v>77664</v>
      </c>
      <c r="AX72" s="280"/>
      <c r="AY72" s="280"/>
      <c r="AZ72" s="280"/>
      <c r="BA72" s="281" t="s">
        <v>353</v>
      </c>
      <c r="BB72" s="282"/>
      <c r="BC72" s="289"/>
      <c r="BD72" s="289"/>
      <c r="BE72" s="290"/>
      <c r="BG72" s="269" t="s">
        <v>360</v>
      </c>
      <c r="BH72" s="270"/>
      <c r="BI72" s="270"/>
      <c r="BJ72" s="270"/>
      <c r="BK72" s="270"/>
      <c r="BL72" s="270"/>
      <c r="BM72" s="270"/>
      <c r="BN72" s="270"/>
      <c r="BO72" s="270"/>
      <c r="BP72" s="270"/>
      <c r="BQ72" s="271"/>
      <c r="BR72" s="291">
        <v>3.7</v>
      </c>
      <c r="BS72" s="270"/>
      <c r="BT72" s="271"/>
      <c r="BU72" s="291">
        <v>4.7</v>
      </c>
      <c r="BV72" s="270"/>
      <c r="BW72" s="292"/>
      <c r="CB72" s="293"/>
      <c r="CC72" s="294"/>
      <c r="CD72" s="294"/>
      <c r="CE72" s="294"/>
      <c r="CF72" s="295"/>
      <c r="CG72" s="295"/>
      <c r="CH72" s="295"/>
      <c r="CI72" s="295"/>
      <c r="CJ72" s="295"/>
      <c r="CK72" s="295"/>
      <c r="CL72" s="295"/>
      <c r="CM72" s="295"/>
      <c r="CN72" s="295"/>
      <c r="CO72" s="295"/>
      <c r="CP72" s="295"/>
      <c r="CQ72" s="295"/>
      <c r="CR72" s="295"/>
      <c r="CS72" s="295"/>
      <c r="CT72" s="295"/>
      <c r="CU72" s="295"/>
      <c r="CV72" s="296"/>
    </row>
    <row r="73" spans="1:100" ht="13.5" customHeight="1" thickBot="1" x14ac:dyDescent="0.2">
      <c r="Q73" s="276"/>
      <c r="R73" s="276"/>
      <c r="S73" s="226"/>
      <c r="T73" s="226"/>
      <c r="U73" s="226"/>
      <c r="V73" s="226"/>
      <c r="W73" s="226"/>
      <c r="X73" s="226"/>
      <c r="Y73" s="226"/>
      <c r="Z73" s="226"/>
      <c r="AA73" s="221"/>
      <c r="AB73" s="221"/>
      <c r="AC73" s="221"/>
      <c r="AD73" s="221"/>
      <c r="AE73" s="221"/>
      <c r="AF73" s="221"/>
      <c r="AI73" s="253" t="s">
        <v>361</v>
      </c>
      <c r="AJ73" s="253"/>
      <c r="AK73" s="253"/>
      <c r="AL73" s="253"/>
      <c r="AM73" s="254"/>
      <c r="AN73" s="254"/>
      <c r="AO73" s="254"/>
      <c r="AR73" s="297" t="s">
        <v>362</v>
      </c>
      <c r="AS73" s="298"/>
      <c r="AT73" s="298"/>
      <c r="AU73" s="298"/>
      <c r="AV73" s="299"/>
      <c r="AW73" s="300">
        <f>SUM(AW71:AZ72)</f>
        <v>96987</v>
      </c>
      <c r="AX73" s="300"/>
      <c r="AY73" s="300"/>
      <c r="AZ73" s="300"/>
      <c r="BA73" s="301" t="s">
        <v>353</v>
      </c>
      <c r="BB73" s="301"/>
      <c r="BC73" s="301"/>
      <c r="BD73" s="301"/>
      <c r="BE73" s="302"/>
      <c r="BG73" s="303" t="s">
        <v>363</v>
      </c>
      <c r="BH73" s="304"/>
      <c r="BI73" s="304"/>
      <c r="BJ73" s="304"/>
      <c r="BK73" s="304"/>
      <c r="BL73" s="304"/>
      <c r="BM73" s="304"/>
      <c r="BN73" s="304"/>
      <c r="BO73" s="304"/>
      <c r="BP73" s="304"/>
      <c r="BQ73" s="305"/>
      <c r="BR73" s="306">
        <v>4</v>
      </c>
      <c r="BS73" s="307"/>
      <c r="BT73" s="308"/>
      <c r="BU73" s="306">
        <v>5</v>
      </c>
      <c r="BV73" s="307"/>
      <c r="BW73" s="309"/>
      <c r="CB73" s="310" t="s">
        <v>364</v>
      </c>
      <c r="CC73" s="311"/>
      <c r="CD73" s="311"/>
      <c r="CE73" s="311"/>
      <c r="CF73" s="311"/>
      <c r="CG73" s="311"/>
      <c r="CH73" s="311"/>
      <c r="CI73" s="311"/>
      <c r="CJ73" s="311"/>
      <c r="CK73" s="311"/>
      <c r="CL73" s="311"/>
      <c r="CM73" s="311"/>
      <c r="CN73" s="311"/>
      <c r="CO73" s="311"/>
      <c r="CP73" s="311"/>
      <c r="CQ73" s="311"/>
      <c r="CR73" s="311"/>
      <c r="CS73" s="311"/>
      <c r="CT73" s="311"/>
      <c r="CU73" s="311"/>
      <c r="CV73" s="312"/>
    </row>
    <row r="74" spans="1:100" ht="13.5" customHeight="1" x14ac:dyDescent="0.15">
      <c r="AR74" s="313" t="s">
        <v>365</v>
      </c>
      <c r="AS74" s="313"/>
      <c r="AT74" s="313"/>
      <c r="AU74" s="313"/>
      <c r="AV74" s="313"/>
      <c r="AW74" s="313"/>
      <c r="AX74" s="313"/>
      <c r="AY74" s="313"/>
      <c r="AZ74" s="313"/>
      <c r="BA74" s="313"/>
      <c r="BB74" s="313"/>
      <c r="BC74" s="313"/>
      <c r="BD74" s="313"/>
      <c r="BE74" s="313"/>
      <c r="BG74" s="314" t="s">
        <v>366</v>
      </c>
      <c r="BH74" s="315"/>
      <c r="BI74" s="315"/>
      <c r="BJ74" s="315"/>
      <c r="BK74" s="315"/>
      <c r="BL74" s="315"/>
      <c r="BM74" s="315"/>
      <c r="BN74" s="315"/>
      <c r="BO74" s="315"/>
      <c r="BP74" s="315"/>
      <c r="BQ74" s="315"/>
      <c r="BR74" s="315"/>
      <c r="BS74" s="315"/>
      <c r="BT74" s="315"/>
      <c r="BU74" s="315"/>
      <c r="BV74" s="315"/>
      <c r="BW74" s="316"/>
      <c r="CB74" s="317" t="s">
        <v>367</v>
      </c>
      <c r="CC74" s="318"/>
      <c r="CD74" s="318"/>
      <c r="CE74" s="318"/>
      <c r="CF74" s="318"/>
      <c r="CG74" s="318"/>
      <c r="CH74" s="318"/>
      <c r="CI74" s="318"/>
      <c r="CJ74" s="318"/>
      <c r="CK74" s="318"/>
      <c r="CL74" s="318"/>
      <c r="CM74" s="318"/>
      <c r="CN74" s="318"/>
      <c r="CO74" s="318"/>
      <c r="CP74" s="318"/>
      <c r="CQ74" s="318"/>
      <c r="CR74" s="318"/>
      <c r="CS74" s="318"/>
      <c r="CT74" s="318"/>
      <c r="CU74" s="318"/>
      <c r="CV74" s="319"/>
    </row>
    <row r="75" spans="1:100" ht="13.5" customHeight="1" x14ac:dyDescent="0.15">
      <c r="AR75" s="320"/>
      <c r="AS75" s="320"/>
      <c r="AT75" s="320"/>
      <c r="AU75" s="320"/>
      <c r="AV75" s="320"/>
      <c r="AW75" s="320"/>
      <c r="AX75" s="320"/>
      <c r="AY75" s="320"/>
      <c r="AZ75" s="320"/>
      <c r="BA75" s="320"/>
      <c r="BB75" s="320"/>
      <c r="BC75" s="320"/>
      <c r="BD75" s="320"/>
      <c r="BE75" s="320"/>
      <c r="BG75" s="321"/>
      <c r="BH75" s="322"/>
      <c r="BI75" s="322"/>
      <c r="BJ75" s="322"/>
      <c r="BK75" s="322"/>
      <c r="BL75" s="322"/>
      <c r="BM75" s="322"/>
      <c r="BN75" s="322"/>
      <c r="BO75" s="322"/>
      <c r="BP75" s="322"/>
      <c r="BQ75" s="322"/>
      <c r="BR75" s="322"/>
      <c r="BS75" s="322"/>
      <c r="BT75" s="322"/>
      <c r="BU75" s="322"/>
      <c r="BV75" s="322"/>
      <c r="BW75" s="323"/>
      <c r="CB75" s="324" t="s">
        <v>368</v>
      </c>
      <c r="CC75" s="325"/>
      <c r="CD75" s="325"/>
      <c r="CE75" s="325"/>
      <c r="CF75" s="325"/>
      <c r="CG75" s="325"/>
      <c r="CH75" s="325"/>
      <c r="CI75" s="325"/>
      <c r="CJ75" s="325"/>
      <c r="CK75" s="325"/>
      <c r="CL75" s="325"/>
      <c r="CM75" s="325"/>
      <c r="CN75" s="325"/>
      <c r="CO75" s="325"/>
      <c r="CP75" s="325"/>
      <c r="CQ75" s="325"/>
      <c r="CR75" s="325"/>
      <c r="CS75" s="325"/>
      <c r="CT75" s="325"/>
      <c r="CU75" s="325"/>
      <c r="CV75" s="326"/>
    </row>
    <row r="76" spans="1:100" ht="13.5" customHeight="1" x14ac:dyDescent="0.15">
      <c r="A76" t="s">
        <v>369</v>
      </c>
      <c r="BG76" s="321"/>
      <c r="BH76" s="322"/>
      <c r="BI76" s="322"/>
      <c r="BJ76" s="322"/>
      <c r="BK76" s="322"/>
      <c r="BL76" s="322"/>
      <c r="BM76" s="322"/>
      <c r="BN76" s="322"/>
      <c r="BO76" s="322"/>
      <c r="BP76" s="322"/>
      <c r="BQ76" s="322"/>
      <c r="BR76" s="322"/>
      <c r="BS76" s="322"/>
      <c r="BT76" s="322"/>
      <c r="BU76" s="322"/>
      <c r="BV76" s="322"/>
      <c r="BW76" s="323"/>
      <c r="BX76" s="327"/>
      <c r="BY76" s="327"/>
      <c r="BZ76" s="327"/>
      <c r="CA76" s="327"/>
      <c r="CB76" s="328" t="s">
        <v>370</v>
      </c>
      <c r="CC76" s="48"/>
      <c r="CD76" s="48"/>
      <c r="CE76" s="48"/>
      <c r="CF76" s="48"/>
      <c r="CG76" s="48"/>
      <c r="CH76" s="48"/>
      <c r="CI76" s="48"/>
      <c r="CJ76" s="48"/>
      <c r="CK76" s="48"/>
      <c r="CL76" s="48"/>
      <c r="CM76" s="48"/>
      <c r="CN76" s="48"/>
      <c r="CO76" s="48"/>
      <c r="CP76" s="48"/>
      <c r="CQ76" s="48"/>
      <c r="CR76" s="48"/>
      <c r="CS76" s="48"/>
      <c r="CT76" s="48"/>
      <c r="CU76" s="48"/>
      <c r="CV76" s="329"/>
    </row>
    <row r="77" spans="1:100" ht="13.5" customHeight="1" thickBot="1" x14ac:dyDescent="0.2">
      <c r="A77" t="s">
        <v>371</v>
      </c>
      <c r="BG77" s="321"/>
      <c r="BH77" s="322"/>
      <c r="BI77" s="322"/>
      <c r="BJ77" s="322"/>
      <c r="BK77" s="322"/>
      <c r="BL77" s="322"/>
      <c r="BM77" s="322"/>
      <c r="BN77" s="322"/>
      <c r="BO77" s="322"/>
      <c r="BP77" s="322"/>
      <c r="BQ77" s="322"/>
      <c r="BR77" s="322"/>
      <c r="BS77" s="322"/>
      <c r="BT77" s="322"/>
      <c r="BU77" s="322"/>
      <c r="BV77" s="322"/>
      <c r="BW77" s="323"/>
      <c r="BX77" s="327"/>
      <c r="BY77" s="327"/>
      <c r="BZ77" s="327"/>
      <c r="CA77" s="327"/>
      <c r="CB77" s="330" t="s">
        <v>372</v>
      </c>
      <c r="CC77" s="331"/>
      <c r="CD77" s="331"/>
      <c r="CE77" s="331"/>
      <c r="CF77" s="331"/>
      <c r="CG77" s="331"/>
      <c r="CH77" s="331"/>
      <c r="CI77" s="331"/>
      <c r="CJ77" s="331"/>
      <c r="CK77" s="331"/>
      <c r="CL77" s="331"/>
      <c r="CM77" s="331"/>
      <c r="CN77" s="332" t="s">
        <v>373</v>
      </c>
      <c r="CO77" s="332"/>
      <c r="CP77" s="332"/>
      <c r="CQ77" s="332"/>
      <c r="CR77" s="332"/>
      <c r="CS77" s="332"/>
      <c r="CT77" s="332"/>
      <c r="CU77" s="332"/>
      <c r="CV77" s="333"/>
    </row>
    <row r="78" spans="1:100" ht="13.5" customHeight="1" thickBot="1" x14ac:dyDescent="0.2">
      <c r="A78" t="s">
        <v>374</v>
      </c>
      <c r="BG78" s="334"/>
      <c r="BH78" s="335"/>
      <c r="BI78" s="335"/>
      <c r="BJ78" s="335"/>
      <c r="BK78" s="335"/>
      <c r="BL78" s="335"/>
      <c r="BM78" s="335"/>
      <c r="BN78" s="335"/>
      <c r="BO78" s="335"/>
      <c r="BP78" s="335"/>
      <c r="BQ78" s="335"/>
      <c r="BR78" s="335"/>
      <c r="BS78" s="335"/>
      <c r="BT78" s="335"/>
      <c r="BU78" s="335"/>
      <c r="BV78" s="335"/>
      <c r="BW78" s="336"/>
    </row>
    <row r="79" spans="1:100" x14ac:dyDescent="0.15">
      <c r="A79" t="s">
        <v>375</v>
      </c>
    </row>
    <row r="87" ht="13.5" customHeight="1" x14ac:dyDescent="0.15"/>
    <row r="88" ht="13.5" customHeight="1" x14ac:dyDescent="0.15"/>
    <row r="91" ht="14.25" customHeight="1" x14ac:dyDescent="0.15"/>
    <row r="92" ht="13.5" customHeight="1" x14ac:dyDescent="0.15"/>
    <row r="93" ht="14.25" customHeight="1" x14ac:dyDescent="0.15"/>
    <row r="94" ht="13.5" customHeight="1" x14ac:dyDescent="0.15"/>
  </sheetData>
  <mergeCells count="1270">
    <mergeCell ref="BG73:BQ73"/>
    <mergeCell ref="BR73:BT73"/>
    <mergeCell ref="BU73:BW73"/>
    <mergeCell ref="CB73:CV73"/>
    <mergeCell ref="AR74:BE75"/>
    <mergeCell ref="BG74:BW78"/>
    <mergeCell ref="CB74:CV74"/>
    <mergeCell ref="CB75:CV75"/>
    <mergeCell ref="CB76:CV76"/>
    <mergeCell ref="CB77:CM77"/>
    <mergeCell ref="AI73:AL73"/>
    <mergeCell ref="AM73:AO73"/>
    <mergeCell ref="AR73:AV73"/>
    <mergeCell ref="AW73:AZ73"/>
    <mergeCell ref="BA73:BB73"/>
    <mergeCell ref="BC73:BE73"/>
    <mergeCell ref="AI72:AL72"/>
    <mergeCell ref="AM72:AO72"/>
    <mergeCell ref="AR72:AV72"/>
    <mergeCell ref="AW72:AZ72"/>
    <mergeCell ref="BA72:BB72"/>
    <mergeCell ref="BC72:BE72"/>
    <mergeCell ref="BC71:BE71"/>
    <mergeCell ref="BG71:BQ71"/>
    <mergeCell ref="BR71:BT71"/>
    <mergeCell ref="BU71:BW71"/>
    <mergeCell ref="CB71:CE72"/>
    <mergeCell ref="CF71:CV72"/>
    <mergeCell ref="BG72:BQ72"/>
    <mergeCell ref="BR72:BT72"/>
    <mergeCell ref="BU72:BW72"/>
    <mergeCell ref="BR70:BT70"/>
    <mergeCell ref="BU70:BW70"/>
    <mergeCell ref="Q71:R73"/>
    <mergeCell ref="S71:Z73"/>
    <mergeCell ref="AA71:AF73"/>
    <mergeCell ref="AI71:AL71"/>
    <mergeCell ref="AM71:AO71"/>
    <mergeCell ref="AR71:AV71"/>
    <mergeCell ref="AW71:AZ71"/>
    <mergeCell ref="BA71:BB71"/>
    <mergeCell ref="BU69:BW69"/>
    <mergeCell ref="Q70:Z70"/>
    <mergeCell ref="AA70:AC70"/>
    <mergeCell ref="AD70:AF70"/>
    <mergeCell ref="AI70:AL70"/>
    <mergeCell ref="AM70:AO70"/>
    <mergeCell ref="AR70:AV70"/>
    <mergeCell ref="AW70:BB70"/>
    <mergeCell ref="BC70:BE70"/>
    <mergeCell ref="BG70:BQ70"/>
    <mergeCell ref="BG68:BQ68"/>
    <mergeCell ref="BR68:BT68"/>
    <mergeCell ref="BU68:BW68"/>
    <mergeCell ref="A69:J69"/>
    <mergeCell ref="K69:M69"/>
    <mergeCell ref="N69:P69"/>
    <mergeCell ref="AI69:AL69"/>
    <mergeCell ref="AM69:AO69"/>
    <mergeCell ref="BG69:BQ69"/>
    <mergeCell ref="BR69:BT69"/>
    <mergeCell ref="AV67:AX67"/>
    <mergeCell ref="A68:B68"/>
    <mergeCell ref="C68:J68"/>
    <mergeCell ref="K68:M68"/>
    <mergeCell ref="N68:P68"/>
    <mergeCell ref="AI68:AL68"/>
    <mergeCell ref="AM68:AO68"/>
    <mergeCell ref="AK66:AR66"/>
    <mergeCell ref="AS66:AU66"/>
    <mergeCell ref="AV66:AX66"/>
    <mergeCell ref="BG66:BW67"/>
    <mergeCell ref="A67:B67"/>
    <mergeCell ref="C67:J67"/>
    <mergeCell ref="K67:M67"/>
    <mergeCell ref="N67:P67"/>
    <mergeCell ref="AI67:AR67"/>
    <mergeCell ref="AS67:AU67"/>
    <mergeCell ref="AA65:AF67"/>
    <mergeCell ref="AI65:AJ65"/>
    <mergeCell ref="AK65:AR65"/>
    <mergeCell ref="AS65:AU65"/>
    <mergeCell ref="AV65:AX65"/>
    <mergeCell ref="A66:B66"/>
    <mergeCell ref="C66:J66"/>
    <mergeCell ref="K66:M66"/>
    <mergeCell ref="N66:P66"/>
    <mergeCell ref="AI66:AJ66"/>
    <mergeCell ref="A65:B65"/>
    <mergeCell ref="C65:J65"/>
    <mergeCell ref="K65:M65"/>
    <mergeCell ref="N65:P65"/>
    <mergeCell ref="Q65:R67"/>
    <mergeCell ref="S65:Z67"/>
    <mergeCell ref="AK64:AR64"/>
    <mergeCell ref="AS64:AU64"/>
    <mergeCell ref="AV64:AX64"/>
    <mergeCell ref="BQ64:BZ64"/>
    <mergeCell ref="CA64:CC64"/>
    <mergeCell ref="CD64:CF64"/>
    <mergeCell ref="BS63:BZ63"/>
    <mergeCell ref="CA63:CC63"/>
    <mergeCell ref="CD63:CF63"/>
    <mergeCell ref="A64:J64"/>
    <mergeCell ref="K64:M64"/>
    <mergeCell ref="N64:P64"/>
    <mergeCell ref="Q64:Z64"/>
    <mergeCell ref="AA64:AC64"/>
    <mergeCell ref="AD64:AF64"/>
    <mergeCell ref="AI64:AJ64"/>
    <mergeCell ref="AA63:AC63"/>
    <mergeCell ref="AD63:AF63"/>
    <mergeCell ref="AI63:AR63"/>
    <mergeCell ref="AS63:AU63"/>
    <mergeCell ref="AV63:AX63"/>
    <mergeCell ref="BQ63:BR63"/>
    <mergeCell ref="BQ62:BR62"/>
    <mergeCell ref="BS62:BZ62"/>
    <mergeCell ref="CA62:CC62"/>
    <mergeCell ref="CD62:CF62"/>
    <mergeCell ref="A63:B63"/>
    <mergeCell ref="C63:J63"/>
    <mergeCell ref="K63:M63"/>
    <mergeCell ref="N63:P63"/>
    <mergeCell ref="Q63:R63"/>
    <mergeCell ref="S63:Z63"/>
    <mergeCell ref="AA62:AC62"/>
    <mergeCell ref="AD62:AF62"/>
    <mergeCell ref="AI62:AJ62"/>
    <mergeCell ref="AK62:AR62"/>
    <mergeCell ref="AS62:AU62"/>
    <mergeCell ref="AV62:AX62"/>
    <mergeCell ref="BQ61:BR61"/>
    <mergeCell ref="BS61:BZ61"/>
    <mergeCell ref="CA61:CC61"/>
    <mergeCell ref="CD61:CF61"/>
    <mergeCell ref="A62:B62"/>
    <mergeCell ref="C62:J62"/>
    <mergeCell ref="K62:M62"/>
    <mergeCell ref="N62:P62"/>
    <mergeCell ref="Q62:R62"/>
    <mergeCell ref="S62:Z62"/>
    <mergeCell ref="AK61:AR61"/>
    <mergeCell ref="AS61:AU61"/>
    <mergeCell ref="AV61:AX61"/>
    <mergeCell ref="AY61:AZ63"/>
    <mergeCell ref="BA61:BH63"/>
    <mergeCell ref="BI61:BN63"/>
    <mergeCell ref="CD60:CF60"/>
    <mergeCell ref="A61:B61"/>
    <mergeCell ref="C61:J61"/>
    <mergeCell ref="K61:M61"/>
    <mergeCell ref="N61:P61"/>
    <mergeCell ref="Q61:R61"/>
    <mergeCell ref="S61:Z61"/>
    <mergeCell ref="AA61:AC61"/>
    <mergeCell ref="AD61:AF61"/>
    <mergeCell ref="AI61:AJ61"/>
    <mergeCell ref="AY60:BH60"/>
    <mergeCell ref="BI60:BK60"/>
    <mergeCell ref="BL60:BN60"/>
    <mergeCell ref="BQ60:BR60"/>
    <mergeCell ref="BS60:BZ60"/>
    <mergeCell ref="CA60:CC60"/>
    <mergeCell ref="AA60:AC60"/>
    <mergeCell ref="AD60:AF60"/>
    <mergeCell ref="AI60:AJ60"/>
    <mergeCell ref="AK60:AR60"/>
    <mergeCell ref="AS60:AU60"/>
    <mergeCell ref="AV60:AX60"/>
    <mergeCell ref="BQ59:BR59"/>
    <mergeCell ref="BS59:BZ59"/>
    <mergeCell ref="CA59:CC59"/>
    <mergeCell ref="CD59:CF59"/>
    <mergeCell ref="A60:B60"/>
    <mergeCell ref="C60:J60"/>
    <mergeCell ref="K60:M60"/>
    <mergeCell ref="N60:P60"/>
    <mergeCell ref="Q60:R60"/>
    <mergeCell ref="S60:Z60"/>
    <mergeCell ref="AS59:AU59"/>
    <mergeCell ref="AV59:AX59"/>
    <mergeCell ref="AY59:AZ59"/>
    <mergeCell ref="BA59:BH59"/>
    <mergeCell ref="BI59:BK59"/>
    <mergeCell ref="BL59:BN59"/>
    <mergeCell ref="CD58:CF58"/>
    <mergeCell ref="A59:B59"/>
    <mergeCell ref="C59:J59"/>
    <mergeCell ref="K59:M59"/>
    <mergeCell ref="N59:P59"/>
    <mergeCell ref="Q59:R59"/>
    <mergeCell ref="S59:Z59"/>
    <mergeCell ref="AA59:AC59"/>
    <mergeCell ref="AD59:AF59"/>
    <mergeCell ref="AI59:AR59"/>
    <mergeCell ref="BA58:BH58"/>
    <mergeCell ref="BI58:BK58"/>
    <mergeCell ref="BL58:BN58"/>
    <mergeCell ref="BQ58:BR58"/>
    <mergeCell ref="BS58:BZ58"/>
    <mergeCell ref="CA58:CC58"/>
    <mergeCell ref="AD58:AF58"/>
    <mergeCell ref="AI58:AJ58"/>
    <mergeCell ref="AK58:AR58"/>
    <mergeCell ref="AS58:AU58"/>
    <mergeCell ref="AV58:AX58"/>
    <mergeCell ref="AY58:AZ58"/>
    <mergeCell ref="A58:B58"/>
    <mergeCell ref="C58:J58"/>
    <mergeCell ref="K58:M58"/>
    <mergeCell ref="N58:P58"/>
    <mergeCell ref="Q58:Z58"/>
    <mergeCell ref="AA58:AC58"/>
    <mergeCell ref="BA57:BH57"/>
    <mergeCell ref="BI57:BK57"/>
    <mergeCell ref="BL57:BN57"/>
    <mergeCell ref="BQ57:BZ57"/>
    <mergeCell ref="CA57:CC57"/>
    <mergeCell ref="CD57:CF57"/>
    <mergeCell ref="AD57:AF57"/>
    <mergeCell ref="AI57:AJ57"/>
    <mergeCell ref="AK57:AR57"/>
    <mergeCell ref="AS57:AU57"/>
    <mergeCell ref="AV57:AX57"/>
    <mergeCell ref="AY57:AZ57"/>
    <mergeCell ref="A57:J57"/>
    <mergeCell ref="K57:M57"/>
    <mergeCell ref="N57:P57"/>
    <mergeCell ref="Q57:R57"/>
    <mergeCell ref="S57:Z57"/>
    <mergeCell ref="AA57:AC57"/>
    <mergeCell ref="BI56:BK56"/>
    <mergeCell ref="BL56:BN56"/>
    <mergeCell ref="BQ56:BR56"/>
    <mergeCell ref="BS56:BZ56"/>
    <mergeCell ref="CA56:CC56"/>
    <mergeCell ref="CD56:CF56"/>
    <mergeCell ref="AI56:AJ56"/>
    <mergeCell ref="AK56:AR56"/>
    <mergeCell ref="AS56:AU56"/>
    <mergeCell ref="AV56:AX56"/>
    <mergeCell ref="AY56:AZ56"/>
    <mergeCell ref="BA56:BH56"/>
    <mergeCell ref="CA55:CC55"/>
    <mergeCell ref="CD55:CF55"/>
    <mergeCell ref="A56:B56"/>
    <mergeCell ref="C56:J56"/>
    <mergeCell ref="K56:M56"/>
    <mergeCell ref="N56:P56"/>
    <mergeCell ref="Q56:R56"/>
    <mergeCell ref="S56:Z56"/>
    <mergeCell ref="AA56:AC56"/>
    <mergeCell ref="AD56:AF56"/>
    <mergeCell ref="AY55:AZ55"/>
    <mergeCell ref="BA55:BH55"/>
    <mergeCell ref="BI55:BK55"/>
    <mergeCell ref="BL55:BN55"/>
    <mergeCell ref="BQ55:BR55"/>
    <mergeCell ref="BS55:BZ55"/>
    <mergeCell ref="AA55:AC55"/>
    <mergeCell ref="AD55:AF55"/>
    <mergeCell ref="AI55:AJ55"/>
    <mergeCell ref="AK55:AR55"/>
    <mergeCell ref="AS55:AU55"/>
    <mergeCell ref="AV55:AX55"/>
    <mergeCell ref="BQ54:BR54"/>
    <mergeCell ref="BS54:BZ54"/>
    <mergeCell ref="CA54:CC54"/>
    <mergeCell ref="CD54:CF54"/>
    <mergeCell ref="A55:B55"/>
    <mergeCell ref="C55:J55"/>
    <mergeCell ref="K55:M55"/>
    <mergeCell ref="N55:P55"/>
    <mergeCell ref="Q55:R55"/>
    <mergeCell ref="S55:Z55"/>
    <mergeCell ref="AS54:AU54"/>
    <mergeCell ref="AV54:AX54"/>
    <mergeCell ref="AY54:AZ54"/>
    <mergeCell ref="BA54:BH54"/>
    <mergeCell ref="BI54:BK54"/>
    <mergeCell ref="BL54:BN54"/>
    <mergeCell ref="CA53:CC53"/>
    <mergeCell ref="CD53:CF53"/>
    <mergeCell ref="A54:J54"/>
    <mergeCell ref="K54:M54"/>
    <mergeCell ref="N54:P54"/>
    <mergeCell ref="Q54:R54"/>
    <mergeCell ref="S54:Z54"/>
    <mergeCell ref="AA54:AC54"/>
    <mergeCell ref="AD54:AF54"/>
    <mergeCell ref="AI54:AR54"/>
    <mergeCell ref="AY53:AZ53"/>
    <mergeCell ref="BA53:BH53"/>
    <mergeCell ref="BI53:BK53"/>
    <mergeCell ref="BL53:BN53"/>
    <mergeCell ref="BQ53:BR53"/>
    <mergeCell ref="BS53:BZ53"/>
    <mergeCell ref="AA53:AC53"/>
    <mergeCell ref="AD53:AF53"/>
    <mergeCell ref="AI53:AJ53"/>
    <mergeCell ref="AK53:AR53"/>
    <mergeCell ref="AS53:AU53"/>
    <mergeCell ref="AV53:AX53"/>
    <mergeCell ref="A53:B53"/>
    <mergeCell ref="C53:J53"/>
    <mergeCell ref="K53:M53"/>
    <mergeCell ref="N53:P53"/>
    <mergeCell ref="Q53:R53"/>
    <mergeCell ref="S53:Z53"/>
    <mergeCell ref="BI52:BK52"/>
    <mergeCell ref="BL52:BN52"/>
    <mergeCell ref="BQ52:BR52"/>
    <mergeCell ref="BS52:BZ52"/>
    <mergeCell ref="CA52:CC52"/>
    <mergeCell ref="CD52:CF52"/>
    <mergeCell ref="AI52:AJ52"/>
    <mergeCell ref="AK52:AR52"/>
    <mergeCell ref="AS52:AU52"/>
    <mergeCell ref="AV52:AX52"/>
    <mergeCell ref="AY52:AZ52"/>
    <mergeCell ref="BA52:BH52"/>
    <mergeCell ref="CA51:CC51"/>
    <mergeCell ref="CD51:CF51"/>
    <mergeCell ref="A52:B52"/>
    <mergeCell ref="C52:J52"/>
    <mergeCell ref="K52:M52"/>
    <mergeCell ref="N52:P52"/>
    <mergeCell ref="Q52:R52"/>
    <mergeCell ref="S52:Z52"/>
    <mergeCell ref="AA52:AC52"/>
    <mergeCell ref="AD52:AF52"/>
    <mergeCell ref="AY51:AZ51"/>
    <mergeCell ref="BA51:BH51"/>
    <mergeCell ref="BI51:BK51"/>
    <mergeCell ref="BL51:BN51"/>
    <mergeCell ref="BQ51:BR51"/>
    <mergeCell ref="BS51:BZ51"/>
    <mergeCell ref="AA51:AC51"/>
    <mergeCell ref="AD51:AF51"/>
    <mergeCell ref="AI51:AJ51"/>
    <mergeCell ref="AK51:AR51"/>
    <mergeCell ref="AS51:AU51"/>
    <mergeCell ref="AV51:AX51"/>
    <mergeCell ref="A51:B51"/>
    <mergeCell ref="C51:J51"/>
    <mergeCell ref="K51:M51"/>
    <mergeCell ref="N51:P51"/>
    <mergeCell ref="Q51:R51"/>
    <mergeCell ref="S51:Z51"/>
    <mergeCell ref="BI50:BK50"/>
    <mergeCell ref="BL50:BN50"/>
    <mergeCell ref="BQ50:BR50"/>
    <mergeCell ref="BS50:BZ50"/>
    <mergeCell ref="CA50:CC50"/>
    <mergeCell ref="CD50:CF50"/>
    <mergeCell ref="AI50:AJ50"/>
    <mergeCell ref="AK50:AR50"/>
    <mergeCell ref="AS50:AU50"/>
    <mergeCell ref="AV50:AX50"/>
    <mergeCell ref="AY50:AZ50"/>
    <mergeCell ref="BA50:BH50"/>
    <mergeCell ref="CA49:CC49"/>
    <mergeCell ref="CD49:CF49"/>
    <mergeCell ref="A50:B50"/>
    <mergeCell ref="C50:J50"/>
    <mergeCell ref="K50:M50"/>
    <mergeCell ref="N50:P50"/>
    <mergeCell ref="Q50:R50"/>
    <mergeCell ref="S50:Z50"/>
    <mergeCell ref="AA50:AC50"/>
    <mergeCell ref="AD50:AF50"/>
    <mergeCell ref="AY49:AZ49"/>
    <mergeCell ref="BA49:BH49"/>
    <mergeCell ref="BI49:BK49"/>
    <mergeCell ref="BL49:BN49"/>
    <mergeCell ref="BQ49:BR49"/>
    <mergeCell ref="BS49:BZ49"/>
    <mergeCell ref="AA49:AC49"/>
    <mergeCell ref="AD49:AF49"/>
    <mergeCell ref="AI49:AJ49"/>
    <mergeCell ref="AK49:AR49"/>
    <mergeCell ref="AS49:AU49"/>
    <mergeCell ref="AV49:AX49"/>
    <mergeCell ref="A49:B49"/>
    <mergeCell ref="C49:J49"/>
    <mergeCell ref="K49:M49"/>
    <mergeCell ref="N49:P49"/>
    <mergeCell ref="Q49:R49"/>
    <mergeCell ref="S49:Z49"/>
    <mergeCell ref="BI48:BK48"/>
    <mergeCell ref="BL48:BN48"/>
    <mergeCell ref="BQ48:BR48"/>
    <mergeCell ref="BS48:BZ48"/>
    <mergeCell ref="CA48:CC48"/>
    <mergeCell ref="CD48:CF48"/>
    <mergeCell ref="AD48:AF48"/>
    <mergeCell ref="AI48:AJ48"/>
    <mergeCell ref="AK48:AR48"/>
    <mergeCell ref="AS48:AU48"/>
    <mergeCell ref="AV48:AX48"/>
    <mergeCell ref="AY48:BH48"/>
    <mergeCell ref="A48:B48"/>
    <mergeCell ref="C48:J48"/>
    <mergeCell ref="K48:M48"/>
    <mergeCell ref="N48:P48"/>
    <mergeCell ref="Q48:Z48"/>
    <mergeCell ref="AA48:AC48"/>
    <mergeCell ref="BI47:BK47"/>
    <mergeCell ref="BL47:BN47"/>
    <mergeCell ref="BQ47:BR47"/>
    <mergeCell ref="BS47:BZ47"/>
    <mergeCell ref="CA47:CC47"/>
    <mergeCell ref="CD47:CF47"/>
    <mergeCell ref="AI47:AJ47"/>
    <mergeCell ref="AK47:AR47"/>
    <mergeCell ref="AS47:AU47"/>
    <mergeCell ref="AV47:AX47"/>
    <mergeCell ref="AY47:AZ47"/>
    <mergeCell ref="BA47:BH47"/>
    <mergeCell ref="BS46:BZ46"/>
    <mergeCell ref="CA46:CC46"/>
    <mergeCell ref="CD46:CF46"/>
    <mergeCell ref="A47:J47"/>
    <mergeCell ref="K47:M47"/>
    <mergeCell ref="N47:P47"/>
    <mergeCell ref="Q47:R47"/>
    <mergeCell ref="S47:Z47"/>
    <mergeCell ref="AA47:AC47"/>
    <mergeCell ref="AD47:AF47"/>
    <mergeCell ref="AV46:AX46"/>
    <mergeCell ref="AY46:AZ46"/>
    <mergeCell ref="BA46:BH46"/>
    <mergeCell ref="BI46:BK46"/>
    <mergeCell ref="BL46:BN46"/>
    <mergeCell ref="BQ46:BR46"/>
    <mergeCell ref="S46:Z46"/>
    <mergeCell ref="AA46:AC46"/>
    <mergeCell ref="AD46:AF46"/>
    <mergeCell ref="AI46:AJ46"/>
    <mergeCell ref="AK46:AR46"/>
    <mergeCell ref="AS46:AU46"/>
    <mergeCell ref="BI45:BK45"/>
    <mergeCell ref="BL45:BN45"/>
    <mergeCell ref="BQ45:BZ45"/>
    <mergeCell ref="CA45:CC45"/>
    <mergeCell ref="CD45:CF45"/>
    <mergeCell ref="A46:B46"/>
    <mergeCell ref="C46:J46"/>
    <mergeCell ref="K46:M46"/>
    <mergeCell ref="N46:P46"/>
    <mergeCell ref="Q46:R46"/>
    <mergeCell ref="AI45:AJ45"/>
    <mergeCell ref="AK45:AR45"/>
    <mergeCell ref="AS45:AU45"/>
    <mergeCell ref="AV45:AX45"/>
    <mergeCell ref="AY45:AZ45"/>
    <mergeCell ref="BA45:BH45"/>
    <mergeCell ref="CA44:CC44"/>
    <mergeCell ref="CD44:CF44"/>
    <mergeCell ref="A45:B45"/>
    <mergeCell ref="C45:J45"/>
    <mergeCell ref="K45:M45"/>
    <mergeCell ref="N45:P45"/>
    <mergeCell ref="Q45:R45"/>
    <mergeCell ref="S45:Z45"/>
    <mergeCell ref="AA45:AC45"/>
    <mergeCell ref="AD45:AF45"/>
    <mergeCell ref="AY44:AZ44"/>
    <mergeCell ref="BA44:BH44"/>
    <mergeCell ref="BI44:BK44"/>
    <mergeCell ref="BL44:BN44"/>
    <mergeCell ref="BQ44:BR44"/>
    <mergeCell ref="BS44:BZ44"/>
    <mergeCell ref="S44:Z44"/>
    <mergeCell ref="AA44:AC44"/>
    <mergeCell ref="AD44:AF44"/>
    <mergeCell ref="AI44:AR44"/>
    <mergeCell ref="AS44:AU44"/>
    <mergeCell ref="AV44:AX44"/>
    <mergeCell ref="BL43:BN43"/>
    <mergeCell ref="BQ43:BR43"/>
    <mergeCell ref="BS43:BZ43"/>
    <mergeCell ref="CA43:CC43"/>
    <mergeCell ref="CD43:CF43"/>
    <mergeCell ref="A44:B44"/>
    <mergeCell ref="C44:J44"/>
    <mergeCell ref="K44:M44"/>
    <mergeCell ref="N44:P44"/>
    <mergeCell ref="Q44:R44"/>
    <mergeCell ref="AK43:AR43"/>
    <mergeCell ref="AS43:AU43"/>
    <mergeCell ref="AV43:AX43"/>
    <mergeCell ref="AY43:AZ43"/>
    <mergeCell ref="BA43:BH43"/>
    <mergeCell ref="BI43:BK43"/>
    <mergeCell ref="CD42:CF42"/>
    <mergeCell ref="A43:B43"/>
    <mergeCell ref="C43:J43"/>
    <mergeCell ref="K43:M43"/>
    <mergeCell ref="N43:P43"/>
    <mergeCell ref="Q43:R43"/>
    <mergeCell ref="S43:Z43"/>
    <mergeCell ref="AA43:AC43"/>
    <mergeCell ref="AD43:AF43"/>
    <mergeCell ref="AI43:AJ43"/>
    <mergeCell ref="BA42:BH42"/>
    <mergeCell ref="BI42:BK42"/>
    <mergeCell ref="BL42:BN42"/>
    <mergeCell ref="BQ42:BR42"/>
    <mergeCell ref="BS42:BZ42"/>
    <mergeCell ref="CA42:CC42"/>
    <mergeCell ref="AD42:AF42"/>
    <mergeCell ref="AI42:AJ42"/>
    <mergeCell ref="AK42:AR42"/>
    <mergeCell ref="AS42:AU42"/>
    <mergeCell ref="AV42:AX42"/>
    <mergeCell ref="AY42:AZ42"/>
    <mergeCell ref="CG41:CH43"/>
    <mergeCell ref="CI41:CP43"/>
    <mergeCell ref="CQ41:CV43"/>
    <mergeCell ref="A42:B42"/>
    <mergeCell ref="C42:J42"/>
    <mergeCell ref="K42:M42"/>
    <mergeCell ref="N42:P42"/>
    <mergeCell ref="Q42:R42"/>
    <mergeCell ref="S42:Z42"/>
    <mergeCell ref="AA42:AC42"/>
    <mergeCell ref="BI41:BK41"/>
    <mergeCell ref="BL41:BN41"/>
    <mergeCell ref="BQ41:BR41"/>
    <mergeCell ref="BS41:BZ41"/>
    <mergeCell ref="CA41:CC41"/>
    <mergeCell ref="CD41:CF41"/>
    <mergeCell ref="AI41:AJ41"/>
    <mergeCell ref="AK41:AR41"/>
    <mergeCell ref="AS41:AU41"/>
    <mergeCell ref="AV41:AX41"/>
    <mergeCell ref="AY41:AZ41"/>
    <mergeCell ref="BA41:BH41"/>
    <mergeCell ref="CG40:CP40"/>
    <mergeCell ref="CQ40:CS40"/>
    <mergeCell ref="CT40:CV40"/>
    <mergeCell ref="A41:J41"/>
    <mergeCell ref="K41:M41"/>
    <mergeCell ref="N41:P41"/>
    <mergeCell ref="Q41:R41"/>
    <mergeCell ref="S41:Z41"/>
    <mergeCell ref="AA41:AC41"/>
    <mergeCell ref="AD41:AF41"/>
    <mergeCell ref="BI40:BK40"/>
    <mergeCell ref="BL40:BN40"/>
    <mergeCell ref="BQ40:BR40"/>
    <mergeCell ref="BS40:BZ40"/>
    <mergeCell ref="CA40:CC40"/>
    <mergeCell ref="CD40:CF40"/>
    <mergeCell ref="AI40:AJ40"/>
    <mergeCell ref="AK40:AR40"/>
    <mergeCell ref="AS40:AU40"/>
    <mergeCell ref="AV40:AX40"/>
    <mergeCell ref="AY40:AZ40"/>
    <mergeCell ref="BA40:BH40"/>
    <mergeCell ref="CI39:CP39"/>
    <mergeCell ref="CQ39:CS39"/>
    <mergeCell ref="CT39:CV39"/>
    <mergeCell ref="A40:B40"/>
    <mergeCell ref="C40:J40"/>
    <mergeCell ref="K40:M40"/>
    <mergeCell ref="N40:P40"/>
    <mergeCell ref="Q40:Z40"/>
    <mergeCell ref="AA40:AC40"/>
    <mergeCell ref="AD40:AF40"/>
    <mergeCell ref="BI39:BK39"/>
    <mergeCell ref="BL39:BN39"/>
    <mergeCell ref="BQ39:BZ39"/>
    <mergeCell ref="CA39:CC39"/>
    <mergeCell ref="CD39:CF39"/>
    <mergeCell ref="CG39:CH39"/>
    <mergeCell ref="AI39:AJ39"/>
    <mergeCell ref="AK39:AR39"/>
    <mergeCell ref="AS39:AU39"/>
    <mergeCell ref="AV39:AX39"/>
    <mergeCell ref="AY39:AZ39"/>
    <mergeCell ref="BA39:BH39"/>
    <mergeCell ref="CQ38:CS38"/>
    <mergeCell ref="CT38:CV38"/>
    <mergeCell ref="A39:B39"/>
    <mergeCell ref="C39:J39"/>
    <mergeCell ref="K39:M39"/>
    <mergeCell ref="N39:P39"/>
    <mergeCell ref="Q39:R39"/>
    <mergeCell ref="S39:Z39"/>
    <mergeCell ref="AA39:AC39"/>
    <mergeCell ref="AD39:AF39"/>
    <mergeCell ref="BL38:BN38"/>
    <mergeCell ref="BQ38:BR38"/>
    <mergeCell ref="BS38:BZ38"/>
    <mergeCell ref="CA38:CC38"/>
    <mergeCell ref="CD38:CF38"/>
    <mergeCell ref="CG38:CP38"/>
    <mergeCell ref="AK38:AR38"/>
    <mergeCell ref="AS38:AU38"/>
    <mergeCell ref="AV38:AX38"/>
    <mergeCell ref="AY38:AZ38"/>
    <mergeCell ref="BA38:BH38"/>
    <mergeCell ref="BI38:BK38"/>
    <mergeCell ref="CT37:CV37"/>
    <mergeCell ref="A38:B38"/>
    <mergeCell ref="C38:J38"/>
    <mergeCell ref="K38:M38"/>
    <mergeCell ref="N38:P38"/>
    <mergeCell ref="Q38:R38"/>
    <mergeCell ref="S38:Z38"/>
    <mergeCell ref="AA38:AC38"/>
    <mergeCell ref="AD38:AF38"/>
    <mergeCell ref="AI38:AJ38"/>
    <mergeCell ref="BS37:BZ37"/>
    <mergeCell ref="CA37:CC37"/>
    <mergeCell ref="CD37:CF37"/>
    <mergeCell ref="CG37:CH37"/>
    <mergeCell ref="CI37:CP37"/>
    <mergeCell ref="CQ37:CS37"/>
    <mergeCell ref="AV37:AX37"/>
    <mergeCell ref="AY37:AZ37"/>
    <mergeCell ref="BA37:BH37"/>
    <mergeCell ref="BI37:BK37"/>
    <mergeCell ref="BL37:BN37"/>
    <mergeCell ref="BQ37:BR37"/>
    <mergeCell ref="S37:Z37"/>
    <mergeCell ref="AA37:AC37"/>
    <mergeCell ref="AD37:AF37"/>
    <mergeCell ref="AI37:AJ37"/>
    <mergeCell ref="AK37:AR37"/>
    <mergeCell ref="AS37:AU37"/>
    <mergeCell ref="CA36:CC36"/>
    <mergeCell ref="CD36:CF36"/>
    <mergeCell ref="CG36:CP36"/>
    <mergeCell ref="CQ36:CS36"/>
    <mergeCell ref="CT36:CV36"/>
    <mergeCell ref="A37:B37"/>
    <mergeCell ref="C37:J37"/>
    <mergeCell ref="K37:M37"/>
    <mergeCell ref="N37:P37"/>
    <mergeCell ref="Q37:R37"/>
    <mergeCell ref="AY36:AZ36"/>
    <mergeCell ref="BA36:BH36"/>
    <mergeCell ref="BI36:BK36"/>
    <mergeCell ref="BL36:BN36"/>
    <mergeCell ref="BQ36:BR36"/>
    <mergeCell ref="BS36:BZ36"/>
    <mergeCell ref="AA36:AC36"/>
    <mergeCell ref="AD36:AF36"/>
    <mergeCell ref="AI36:AJ36"/>
    <mergeCell ref="AK36:AR36"/>
    <mergeCell ref="AS36:AU36"/>
    <mergeCell ref="AV36:AX36"/>
    <mergeCell ref="A36:B36"/>
    <mergeCell ref="C36:J36"/>
    <mergeCell ref="K36:M36"/>
    <mergeCell ref="N36:P36"/>
    <mergeCell ref="Q36:R36"/>
    <mergeCell ref="S36:Z36"/>
    <mergeCell ref="CA35:CC35"/>
    <mergeCell ref="CD35:CF35"/>
    <mergeCell ref="CG35:CH35"/>
    <mergeCell ref="CI35:CP35"/>
    <mergeCell ref="CQ35:CS35"/>
    <mergeCell ref="CT35:CV35"/>
    <mergeCell ref="AY35:AZ35"/>
    <mergeCell ref="BA35:BH35"/>
    <mergeCell ref="BI35:BK35"/>
    <mergeCell ref="BL35:BN35"/>
    <mergeCell ref="BQ35:BR35"/>
    <mergeCell ref="BS35:BZ35"/>
    <mergeCell ref="AA35:AC35"/>
    <mergeCell ref="AD35:AF35"/>
    <mergeCell ref="AI35:AJ35"/>
    <mergeCell ref="AK35:AR35"/>
    <mergeCell ref="AS35:AU35"/>
    <mergeCell ref="AV35:AX35"/>
    <mergeCell ref="CG34:CH34"/>
    <mergeCell ref="CI34:CP34"/>
    <mergeCell ref="CQ34:CS34"/>
    <mergeCell ref="CT34:CV34"/>
    <mergeCell ref="A35:B35"/>
    <mergeCell ref="C35:J35"/>
    <mergeCell ref="K35:M35"/>
    <mergeCell ref="N35:P35"/>
    <mergeCell ref="Q35:R35"/>
    <mergeCell ref="S35:Z35"/>
    <mergeCell ref="BI34:BK34"/>
    <mergeCell ref="BL34:BN34"/>
    <mergeCell ref="BQ34:BR34"/>
    <mergeCell ref="BS34:BZ34"/>
    <mergeCell ref="CA34:CC34"/>
    <mergeCell ref="CD34:CF34"/>
    <mergeCell ref="AI34:AJ34"/>
    <mergeCell ref="AK34:AR34"/>
    <mergeCell ref="AS34:AU34"/>
    <mergeCell ref="AV34:AX34"/>
    <mergeCell ref="AY34:AZ34"/>
    <mergeCell ref="BA34:BH34"/>
    <mergeCell ref="CQ33:CS33"/>
    <mergeCell ref="CT33:CV33"/>
    <mergeCell ref="A34:B34"/>
    <mergeCell ref="C34:J34"/>
    <mergeCell ref="K34:M34"/>
    <mergeCell ref="N34:P34"/>
    <mergeCell ref="Q34:R34"/>
    <mergeCell ref="S34:Z34"/>
    <mergeCell ref="AA34:AC34"/>
    <mergeCell ref="AD34:AF34"/>
    <mergeCell ref="BI33:BK33"/>
    <mergeCell ref="BL33:BN33"/>
    <mergeCell ref="BQ33:BZ33"/>
    <mergeCell ref="CA33:CC33"/>
    <mergeCell ref="CD33:CF33"/>
    <mergeCell ref="CG33:CP33"/>
    <mergeCell ref="AD33:AF33"/>
    <mergeCell ref="AI33:AR33"/>
    <mergeCell ref="AS33:AU33"/>
    <mergeCell ref="AV33:AX33"/>
    <mergeCell ref="AY33:AZ33"/>
    <mergeCell ref="BA33:BH33"/>
    <mergeCell ref="CI32:CP32"/>
    <mergeCell ref="CQ32:CS32"/>
    <mergeCell ref="CT32:CV32"/>
    <mergeCell ref="A33:B33"/>
    <mergeCell ref="C33:J33"/>
    <mergeCell ref="K33:M33"/>
    <mergeCell ref="N33:P33"/>
    <mergeCell ref="Q33:R33"/>
    <mergeCell ref="S33:Z33"/>
    <mergeCell ref="AA33:AC33"/>
    <mergeCell ref="BL32:BN32"/>
    <mergeCell ref="BQ32:BR32"/>
    <mergeCell ref="BS32:BZ32"/>
    <mergeCell ref="CA32:CC32"/>
    <mergeCell ref="CD32:CF32"/>
    <mergeCell ref="CG32:CH32"/>
    <mergeCell ref="AI32:AJ32"/>
    <mergeCell ref="AK32:AR32"/>
    <mergeCell ref="AS32:AU32"/>
    <mergeCell ref="AV32:AX32"/>
    <mergeCell ref="AY32:BH32"/>
    <mergeCell ref="BI32:BK32"/>
    <mergeCell ref="A32:J32"/>
    <mergeCell ref="K32:M32"/>
    <mergeCell ref="N32:P32"/>
    <mergeCell ref="Q32:Z32"/>
    <mergeCell ref="AA32:AC32"/>
    <mergeCell ref="AD32:AF32"/>
    <mergeCell ref="CA31:CC31"/>
    <mergeCell ref="CD31:CF31"/>
    <mergeCell ref="CG31:CH31"/>
    <mergeCell ref="CI31:CP31"/>
    <mergeCell ref="CQ31:CS31"/>
    <mergeCell ref="CT31:CV31"/>
    <mergeCell ref="AY31:AZ31"/>
    <mergeCell ref="BA31:BH31"/>
    <mergeCell ref="BI31:BK31"/>
    <mergeCell ref="BL31:BN31"/>
    <mergeCell ref="BQ31:BR31"/>
    <mergeCell ref="BS31:BZ31"/>
    <mergeCell ref="AA31:AC31"/>
    <mergeCell ref="AD31:AF31"/>
    <mergeCell ref="AI31:AJ31"/>
    <mergeCell ref="AK31:AR31"/>
    <mergeCell ref="AS31:AU31"/>
    <mergeCell ref="AV31:AX31"/>
    <mergeCell ref="A31:B31"/>
    <mergeCell ref="C31:J31"/>
    <mergeCell ref="K31:M31"/>
    <mergeCell ref="N31:P31"/>
    <mergeCell ref="Q31:R31"/>
    <mergeCell ref="S31:Z31"/>
    <mergeCell ref="CA30:CC30"/>
    <mergeCell ref="CD30:CF30"/>
    <mergeCell ref="CG30:CH30"/>
    <mergeCell ref="CI30:CP30"/>
    <mergeCell ref="CQ30:CS30"/>
    <mergeCell ref="CT30:CV30"/>
    <mergeCell ref="AY30:AZ30"/>
    <mergeCell ref="BA30:BH30"/>
    <mergeCell ref="BI30:BK30"/>
    <mergeCell ref="BL30:BN30"/>
    <mergeCell ref="BQ30:BR30"/>
    <mergeCell ref="BS30:BZ30"/>
    <mergeCell ref="AA30:AC30"/>
    <mergeCell ref="AD30:AF30"/>
    <mergeCell ref="AI30:AJ30"/>
    <mergeCell ref="AK30:AR30"/>
    <mergeCell ref="AS30:AU30"/>
    <mergeCell ref="AV30:AX30"/>
    <mergeCell ref="A30:B30"/>
    <mergeCell ref="C30:J30"/>
    <mergeCell ref="K30:M30"/>
    <mergeCell ref="N30:P30"/>
    <mergeCell ref="Q30:R30"/>
    <mergeCell ref="S30:Z30"/>
    <mergeCell ref="CA29:CC29"/>
    <mergeCell ref="CD29:CF29"/>
    <mergeCell ref="CG29:CH29"/>
    <mergeCell ref="CI29:CP29"/>
    <mergeCell ref="CQ29:CS29"/>
    <mergeCell ref="CT29:CV29"/>
    <mergeCell ref="AY29:AZ29"/>
    <mergeCell ref="BA29:BH29"/>
    <mergeCell ref="BI29:BK29"/>
    <mergeCell ref="BL29:BN29"/>
    <mergeCell ref="BQ29:BR29"/>
    <mergeCell ref="BS29:BZ29"/>
    <mergeCell ref="AA29:AC29"/>
    <mergeCell ref="AD29:AF29"/>
    <mergeCell ref="AI29:AJ29"/>
    <mergeCell ref="AK29:AR29"/>
    <mergeCell ref="AS29:AU29"/>
    <mergeCell ref="AV29:AX29"/>
    <mergeCell ref="A29:B29"/>
    <mergeCell ref="C29:J29"/>
    <mergeCell ref="K29:M29"/>
    <mergeCell ref="N29:P29"/>
    <mergeCell ref="Q29:R29"/>
    <mergeCell ref="S29:Z29"/>
    <mergeCell ref="CA28:CC28"/>
    <mergeCell ref="CD28:CF28"/>
    <mergeCell ref="CG28:CH28"/>
    <mergeCell ref="CI28:CP28"/>
    <mergeCell ref="CQ28:CS28"/>
    <mergeCell ref="CT28:CV28"/>
    <mergeCell ref="AY28:AZ28"/>
    <mergeCell ref="BA28:BH28"/>
    <mergeCell ref="BI28:BK28"/>
    <mergeCell ref="BL28:BN28"/>
    <mergeCell ref="BQ28:BR28"/>
    <mergeCell ref="BS28:BZ28"/>
    <mergeCell ref="AA28:AC28"/>
    <mergeCell ref="AD28:AF28"/>
    <mergeCell ref="AI28:AJ28"/>
    <mergeCell ref="AK28:AR28"/>
    <mergeCell ref="AS28:AU28"/>
    <mergeCell ref="AV28:AX28"/>
    <mergeCell ref="A28:B28"/>
    <mergeCell ref="C28:J28"/>
    <mergeCell ref="K28:M28"/>
    <mergeCell ref="N28:P28"/>
    <mergeCell ref="Q28:R28"/>
    <mergeCell ref="S28:Z28"/>
    <mergeCell ref="BQ27:BZ27"/>
    <mergeCell ref="CA27:CC27"/>
    <mergeCell ref="CD27:CF27"/>
    <mergeCell ref="CG27:CP27"/>
    <mergeCell ref="CQ27:CS27"/>
    <mergeCell ref="CT27:CV27"/>
    <mergeCell ref="AK27:AR27"/>
    <mergeCell ref="AS27:AU27"/>
    <mergeCell ref="AV27:AX27"/>
    <mergeCell ref="AY27:BH27"/>
    <mergeCell ref="BI27:BK27"/>
    <mergeCell ref="BL27:BN27"/>
    <mergeCell ref="CT26:CV26"/>
    <mergeCell ref="A27:B27"/>
    <mergeCell ref="C27:J27"/>
    <mergeCell ref="K27:M27"/>
    <mergeCell ref="N27:P27"/>
    <mergeCell ref="Q27:R27"/>
    <mergeCell ref="S27:Z27"/>
    <mergeCell ref="AA27:AC27"/>
    <mergeCell ref="AD27:AF27"/>
    <mergeCell ref="AI27:AJ27"/>
    <mergeCell ref="BS26:BZ26"/>
    <mergeCell ref="CA26:CC26"/>
    <mergeCell ref="CD26:CF26"/>
    <mergeCell ref="CG26:CH26"/>
    <mergeCell ref="CI26:CP26"/>
    <mergeCell ref="CQ26:CS26"/>
    <mergeCell ref="AV26:AX26"/>
    <mergeCell ref="AY26:AZ26"/>
    <mergeCell ref="BA26:BH26"/>
    <mergeCell ref="BI26:BK26"/>
    <mergeCell ref="BL26:BN26"/>
    <mergeCell ref="BQ26:BR26"/>
    <mergeCell ref="CT25:CV25"/>
    <mergeCell ref="A26:J26"/>
    <mergeCell ref="K26:M26"/>
    <mergeCell ref="N26:P26"/>
    <mergeCell ref="Q26:Z26"/>
    <mergeCell ref="AA26:AC26"/>
    <mergeCell ref="AD26:AF26"/>
    <mergeCell ref="AI26:AJ26"/>
    <mergeCell ref="AK26:AR26"/>
    <mergeCell ref="AS26:AU26"/>
    <mergeCell ref="BS25:BZ25"/>
    <mergeCell ref="CA25:CC25"/>
    <mergeCell ref="CD25:CF25"/>
    <mergeCell ref="CG25:CH25"/>
    <mergeCell ref="CI25:CP25"/>
    <mergeCell ref="CQ25:CS25"/>
    <mergeCell ref="AV25:AX25"/>
    <mergeCell ref="AY25:AZ25"/>
    <mergeCell ref="BA25:BH25"/>
    <mergeCell ref="BI25:BK25"/>
    <mergeCell ref="BL25:BN25"/>
    <mergeCell ref="BQ25:BR25"/>
    <mergeCell ref="S25:Z25"/>
    <mergeCell ref="AA25:AC25"/>
    <mergeCell ref="AD25:AF25"/>
    <mergeCell ref="AI25:AJ25"/>
    <mergeCell ref="AK25:AR25"/>
    <mergeCell ref="AS25:AU25"/>
    <mergeCell ref="CD24:CF24"/>
    <mergeCell ref="CG24:CH24"/>
    <mergeCell ref="CI24:CP24"/>
    <mergeCell ref="CQ24:CS24"/>
    <mergeCell ref="CT24:CV24"/>
    <mergeCell ref="A25:B25"/>
    <mergeCell ref="C25:J25"/>
    <mergeCell ref="K25:M25"/>
    <mergeCell ref="N25:P25"/>
    <mergeCell ref="Q25:R25"/>
    <mergeCell ref="BA24:BH24"/>
    <mergeCell ref="BI24:BK24"/>
    <mergeCell ref="BL24:BN24"/>
    <mergeCell ref="BQ24:BR24"/>
    <mergeCell ref="BS24:BZ24"/>
    <mergeCell ref="CA24:CC24"/>
    <mergeCell ref="AD24:AF24"/>
    <mergeCell ref="AI24:AJ24"/>
    <mergeCell ref="AK24:AR24"/>
    <mergeCell ref="AS24:AU24"/>
    <mergeCell ref="AV24:AX24"/>
    <mergeCell ref="AY24:AZ24"/>
    <mergeCell ref="CI23:CP23"/>
    <mergeCell ref="CQ23:CS23"/>
    <mergeCell ref="CT23:CV23"/>
    <mergeCell ref="A24:B24"/>
    <mergeCell ref="C24:J24"/>
    <mergeCell ref="K24:M24"/>
    <mergeCell ref="N24:P24"/>
    <mergeCell ref="Q24:R24"/>
    <mergeCell ref="S24:Z24"/>
    <mergeCell ref="AA24:AC24"/>
    <mergeCell ref="BL23:BN23"/>
    <mergeCell ref="BQ23:BR23"/>
    <mergeCell ref="BS23:BZ23"/>
    <mergeCell ref="CA23:CC23"/>
    <mergeCell ref="CD23:CF23"/>
    <mergeCell ref="CG23:CH23"/>
    <mergeCell ref="AI23:AR23"/>
    <mergeCell ref="AS23:AU23"/>
    <mergeCell ref="AV23:AX23"/>
    <mergeCell ref="AY23:AZ23"/>
    <mergeCell ref="BA23:BH23"/>
    <mergeCell ref="BI23:BK23"/>
    <mergeCell ref="CQ22:CS22"/>
    <mergeCell ref="CT22:CV22"/>
    <mergeCell ref="A23:B23"/>
    <mergeCell ref="C23:J23"/>
    <mergeCell ref="K23:M23"/>
    <mergeCell ref="N23:P23"/>
    <mergeCell ref="Q23:R23"/>
    <mergeCell ref="S23:Z23"/>
    <mergeCell ref="AA23:AC23"/>
    <mergeCell ref="AD23:AF23"/>
    <mergeCell ref="BL22:BN22"/>
    <mergeCell ref="BQ22:BR22"/>
    <mergeCell ref="BS22:BZ22"/>
    <mergeCell ref="CA22:CC22"/>
    <mergeCell ref="CD22:CF22"/>
    <mergeCell ref="CG22:CP22"/>
    <mergeCell ref="AK22:AR22"/>
    <mergeCell ref="AS22:AU22"/>
    <mergeCell ref="AV22:AX22"/>
    <mergeCell ref="AY22:AZ22"/>
    <mergeCell ref="BA22:BH22"/>
    <mergeCell ref="BI22:BK22"/>
    <mergeCell ref="CT21:CV21"/>
    <mergeCell ref="A22:B22"/>
    <mergeCell ref="C22:J22"/>
    <mergeCell ref="K22:M22"/>
    <mergeCell ref="N22:P22"/>
    <mergeCell ref="Q22:R22"/>
    <mergeCell ref="S22:Z22"/>
    <mergeCell ref="AA22:AC22"/>
    <mergeCell ref="AD22:AF22"/>
    <mergeCell ref="AI22:AJ22"/>
    <mergeCell ref="BS21:BZ21"/>
    <mergeCell ref="CA21:CC21"/>
    <mergeCell ref="CD21:CF21"/>
    <mergeCell ref="CG21:CH21"/>
    <mergeCell ref="CI21:CP21"/>
    <mergeCell ref="CQ21:CS21"/>
    <mergeCell ref="AV21:AX21"/>
    <mergeCell ref="AY21:AZ21"/>
    <mergeCell ref="BA21:BH21"/>
    <mergeCell ref="BI21:BK21"/>
    <mergeCell ref="BL21:BN21"/>
    <mergeCell ref="BQ21:BR21"/>
    <mergeCell ref="S21:Z21"/>
    <mergeCell ref="AA21:AC21"/>
    <mergeCell ref="AD21:AF21"/>
    <mergeCell ref="AI21:AJ21"/>
    <mergeCell ref="AK21:AR21"/>
    <mergeCell ref="AS21:AU21"/>
    <mergeCell ref="CD20:CF20"/>
    <mergeCell ref="CG20:CH20"/>
    <mergeCell ref="CI20:CP20"/>
    <mergeCell ref="CQ20:CS20"/>
    <mergeCell ref="CT20:CV20"/>
    <mergeCell ref="A21:B21"/>
    <mergeCell ref="C21:J21"/>
    <mergeCell ref="K21:M21"/>
    <mergeCell ref="N21:P21"/>
    <mergeCell ref="Q21:R21"/>
    <mergeCell ref="BA20:BH20"/>
    <mergeCell ref="BI20:BK20"/>
    <mergeCell ref="BL20:BN20"/>
    <mergeCell ref="BQ20:BR20"/>
    <mergeCell ref="BS20:BZ20"/>
    <mergeCell ref="CA20:CC20"/>
    <mergeCell ref="AA20:AC20"/>
    <mergeCell ref="AD20:AF20"/>
    <mergeCell ref="AI20:AR20"/>
    <mergeCell ref="AS20:AU20"/>
    <mergeCell ref="AV20:AX20"/>
    <mergeCell ref="AY20:AZ20"/>
    <mergeCell ref="A20:B20"/>
    <mergeCell ref="C20:J20"/>
    <mergeCell ref="K20:M20"/>
    <mergeCell ref="N20:P20"/>
    <mergeCell ref="Q20:R20"/>
    <mergeCell ref="S20:Z20"/>
    <mergeCell ref="BS19:BZ19"/>
    <mergeCell ref="CA19:CC19"/>
    <mergeCell ref="CD19:CF19"/>
    <mergeCell ref="CG19:CP19"/>
    <mergeCell ref="CQ19:CS19"/>
    <mergeCell ref="CT19:CV19"/>
    <mergeCell ref="AV19:AX19"/>
    <mergeCell ref="AY19:AZ19"/>
    <mergeCell ref="BA19:BH19"/>
    <mergeCell ref="BI19:BK19"/>
    <mergeCell ref="BL19:BN19"/>
    <mergeCell ref="BQ19:BR19"/>
    <mergeCell ref="S19:Z19"/>
    <mergeCell ref="AA19:AC19"/>
    <mergeCell ref="AD19:AF19"/>
    <mergeCell ref="AI19:AJ19"/>
    <mergeCell ref="AK19:AR19"/>
    <mergeCell ref="AS19:AU19"/>
    <mergeCell ref="CD18:CF18"/>
    <mergeCell ref="CG18:CH18"/>
    <mergeCell ref="CI18:CP18"/>
    <mergeCell ref="CQ18:CS18"/>
    <mergeCell ref="CT18:CV18"/>
    <mergeCell ref="A19:B19"/>
    <mergeCell ref="C19:J19"/>
    <mergeCell ref="K19:M19"/>
    <mergeCell ref="N19:P19"/>
    <mergeCell ref="Q19:R19"/>
    <mergeCell ref="BA18:BH18"/>
    <mergeCell ref="BI18:BK18"/>
    <mergeCell ref="BL18:BN18"/>
    <mergeCell ref="BQ18:BR18"/>
    <mergeCell ref="BS18:BZ18"/>
    <mergeCell ref="CA18:CC18"/>
    <mergeCell ref="AD18:AF18"/>
    <mergeCell ref="AI18:AJ18"/>
    <mergeCell ref="AK18:AR18"/>
    <mergeCell ref="AS18:AU18"/>
    <mergeCell ref="AV18:AX18"/>
    <mergeCell ref="AY18:AZ18"/>
    <mergeCell ref="CI17:CP17"/>
    <mergeCell ref="CQ17:CS17"/>
    <mergeCell ref="CT17:CV17"/>
    <mergeCell ref="A18:B18"/>
    <mergeCell ref="C18:J18"/>
    <mergeCell ref="K18:M18"/>
    <mergeCell ref="N18:P18"/>
    <mergeCell ref="Q18:R18"/>
    <mergeCell ref="S18:Z18"/>
    <mergeCell ref="AA18:AC18"/>
    <mergeCell ref="BI17:BK17"/>
    <mergeCell ref="BL17:BN17"/>
    <mergeCell ref="BQ17:BZ17"/>
    <mergeCell ref="CA17:CC17"/>
    <mergeCell ref="CD17:CF17"/>
    <mergeCell ref="CG17:CH17"/>
    <mergeCell ref="AD17:AF17"/>
    <mergeCell ref="AI17:AR17"/>
    <mergeCell ref="AS17:AU17"/>
    <mergeCell ref="AV17:AX17"/>
    <mergeCell ref="AY17:AZ17"/>
    <mergeCell ref="BA17:BH17"/>
    <mergeCell ref="CI16:CP16"/>
    <mergeCell ref="CQ16:CS16"/>
    <mergeCell ref="CT16:CV16"/>
    <mergeCell ref="A17:B17"/>
    <mergeCell ref="C17:J17"/>
    <mergeCell ref="K17:M17"/>
    <mergeCell ref="N17:P17"/>
    <mergeCell ref="Q17:R17"/>
    <mergeCell ref="S17:Z17"/>
    <mergeCell ref="AA17:AC17"/>
    <mergeCell ref="BL16:BN16"/>
    <mergeCell ref="BQ16:BR16"/>
    <mergeCell ref="BS16:BZ16"/>
    <mergeCell ref="CA16:CC16"/>
    <mergeCell ref="CD16:CF16"/>
    <mergeCell ref="CG16:CH16"/>
    <mergeCell ref="AK16:AR16"/>
    <mergeCell ref="AS16:AU16"/>
    <mergeCell ref="AV16:AX16"/>
    <mergeCell ref="AY16:AZ16"/>
    <mergeCell ref="BA16:BH16"/>
    <mergeCell ref="BI16:BK16"/>
    <mergeCell ref="CT15:CV15"/>
    <mergeCell ref="A16:B16"/>
    <mergeCell ref="C16:J16"/>
    <mergeCell ref="K16:M16"/>
    <mergeCell ref="N16:P16"/>
    <mergeCell ref="Q16:R16"/>
    <mergeCell ref="S16:Z16"/>
    <mergeCell ref="AA16:AC16"/>
    <mergeCell ref="AD16:AF16"/>
    <mergeCell ref="AI16:AJ16"/>
    <mergeCell ref="BS15:BZ15"/>
    <mergeCell ref="CA15:CC15"/>
    <mergeCell ref="CD15:CF15"/>
    <mergeCell ref="CG15:CH15"/>
    <mergeCell ref="CI15:CP15"/>
    <mergeCell ref="CQ15:CS15"/>
    <mergeCell ref="AV15:AX15"/>
    <mergeCell ref="AY15:AZ15"/>
    <mergeCell ref="BA15:BH15"/>
    <mergeCell ref="BI15:BK15"/>
    <mergeCell ref="BL15:BN15"/>
    <mergeCell ref="BQ15:BR15"/>
    <mergeCell ref="S15:Z15"/>
    <mergeCell ref="AA15:AC15"/>
    <mergeCell ref="AD15:AF15"/>
    <mergeCell ref="AI15:AJ15"/>
    <mergeCell ref="AK15:AR15"/>
    <mergeCell ref="AS15:AU15"/>
    <mergeCell ref="CA14:CC14"/>
    <mergeCell ref="CD14:CF14"/>
    <mergeCell ref="CG14:CP14"/>
    <mergeCell ref="CQ14:CS14"/>
    <mergeCell ref="CT14:CV14"/>
    <mergeCell ref="A15:B15"/>
    <mergeCell ref="C15:J15"/>
    <mergeCell ref="K15:M15"/>
    <mergeCell ref="N15:P15"/>
    <mergeCell ref="Q15:R15"/>
    <mergeCell ref="AV14:AX14"/>
    <mergeCell ref="AY14:AZ14"/>
    <mergeCell ref="BA14:BH14"/>
    <mergeCell ref="BI14:BK14"/>
    <mergeCell ref="BL14:BN14"/>
    <mergeCell ref="BQ14:BZ14"/>
    <mergeCell ref="S14:Z14"/>
    <mergeCell ref="AA14:AC14"/>
    <mergeCell ref="AD14:AF14"/>
    <mergeCell ref="AI14:AJ14"/>
    <mergeCell ref="AK14:AR14"/>
    <mergeCell ref="AS14:AU14"/>
    <mergeCell ref="CD13:CF13"/>
    <mergeCell ref="CG13:CH13"/>
    <mergeCell ref="CI13:CP13"/>
    <mergeCell ref="CQ13:CS13"/>
    <mergeCell ref="CT13:CV13"/>
    <mergeCell ref="A14:B14"/>
    <mergeCell ref="C14:J14"/>
    <mergeCell ref="K14:M14"/>
    <mergeCell ref="N14:P14"/>
    <mergeCell ref="Q14:R14"/>
    <mergeCell ref="BA13:BH13"/>
    <mergeCell ref="BI13:BK13"/>
    <mergeCell ref="BL13:BN13"/>
    <mergeCell ref="BQ13:BR13"/>
    <mergeCell ref="BS13:BZ13"/>
    <mergeCell ref="CA13:CC13"/>
    <mergeCell ref="AD13:AF13"/>
    <mergeCell ref="AI13:AJ13"/>
    <mergeCell ref="AK13:AR13"/>
    <mergeCell ref="AS13:AU13"/>
    <mergeCell ref="AV13:AX13"/>
    <mergeCell ref="AY13:AZ13"/>
    <mergeCell ref="CA12:CL12"/>
    <mergeCell ref="CM12:CR12"/>
    <mergeCell ref="CS12:CV12"/>
    <mergeCell ref="A13:B13"/>
    <mergeCell ref="C13:J13"/>
    <mergeCell ref="K13:M13"/>
    <mergeCell ref="N13:P13"/>
    <mergeCell ref="Q13:R13"/>
    <mergeCell ref="S13:Z13"/>
    <mergeCell ref="AA13:AC13"/>
    <mergeCell ref="AQ12:AR12"/>
    <mergeCell ref="AS12:BD12"/>
    <mergeCell ref="BE12:BJ12"/>
    <mergeCell ref="BK12:BN12"/>
    <mergeCell ref="BQ12:BX12"/>
    <mergeCell ref="BY12:BZ12"/>
    <mergeCell ref="A12:H12"/>
    <mergeCell ref="I12:J12"/>
    <mergeCell ref="K12:V12"/>
    <mergeCell ref="W12:AB12"/>
    <mergeCell ref="AC12:AF12"/>
    <mergeCell ref="AI12:AP12"/>
    <mergeCell ref="BJ8:BQ10"/>
    <mergeCell ref="CJ8:CV8"/>
    <mergeCell ref="I9:AE10"/>
    <mergeCell ref="AP9:AU9"/>
    <mergeCell ref="AW9:BA9"/>
    <mergeCell ref="CJ9:CV9"/>
    <mergeCell ref="AP10:AU10"/>
    <mergeCell ref="BA10:BC10"/>
    <mergeCell ref="CJ10:CV10"/>
    <mergeCell ref="AW7:BA7"/>
    <mergeCell ref="BE7:BI7"/>
    <mergeCell ref="BJ7:BQ7"/>
    <mergeCell ref="BR7:CI10"/>
    <mergeCell ref="CJ7:CV7"/>
    <mergeCell ref="I8:AE8"/>
    <mergeCell ref="AF8:AO10"/>
    <mergeCell ref="AP8:AU8"/>
    <mergeCell ref="AV8:BD8"/>
    <mergeCell ref="BE8:BI10"/>
    <mergeCell ref="BF6:BI6"/>
    <mergeCell ref="BJ6:BP6"/>
    <mergeCell ref="BR6:CI6"/>
    <mergeCell ref="CJ6:CV6"/>
    <mergeCell ref="I7:J7"/>
    <mergeCell ref="K7:M7"/>
    <mergeCell ref="O7:Q7"/>
    <mergeCell ref="S7:V7"/>
    <mergeCell ref="W7:Y7"/>
    <mergeCell ref="Z7:AC7"/>
    <mergeCell ref="A5:G8"/>
    <mergeCell ref="I5:AE6"/>
    <mergeCell ref="AF5:AN6"/>
    <mergeCell ref="AO5:AU6"/>
    <mergeCell ref="AV5:AW5"/>
    <mergeCell ref="AX5:BC5"/>
    <mergeCell ref="AV6:AW6"/>
    <mergeCell ref="AX6:BC6"/>
    <mergeCell ref="AD7:AE7"/>
    <mergeCell ref="AF7:AT7"/>
    <mergeCell ref="BE4:BL4"/>
    <mergeCell ref="BN4:BQ4"/>
    <mergeCell ref="BR4:BU5"/>
    <mergeCell ref="BV4:CF5"/>
    <mergeCell ref="CG4:CI5"/>
    <mergeCell ref="CJ4:CV4"/>
    <mergeCell ref="BF5:BK5"/>
    <mergeCell ref="BN5:BQ5"/>
    <mergeCell ref="CJ5:CV5"/>
    <mergeCell ref="A4:G4"/>
    <mergeCell ref="I4:Y4"/>
    <mergeCell ref="Z4:AE4"/>
    <mergeCell ref="AF4:AN4"/>
    <mergeCell ref="AO4:AU4"/>
    <mergeCell ref="AV4:BD4"/>
    <mergeCell ref="A1:S2"/>
    <mergeCell ref="U1:CD2"/>
    <mergeCell ref="CE1:CV2"/>
    <mergeCell ref="I3:Q3"/>
    <mergeCell ref="BE3:BQ3"/>
    <mergeCell ref="CJ3:CV3"/>
  </mergeCells>
  <phoneticPr fontId="3"/>
  <conditionalFormatting sqref="CS12">
    <cfRule type="expression" dxfId="86" priority="77" stopIfTrue="1">
      <formula>CM12=0</formula>
    </cfRule>
  </conditionalFormatting>
  <conditionalFormatting sqref="BY12">
    <cfRule type="expression" dxfId="85" priority="78" stopIfTrue="1">
      <formula>BQ12=0</formula>
    </cfRule>
  </conditionalFormatting>
  <conditionalFormatting sqref="CI15:CP15 BS15:BZ16">
    <cfRule type="expression" dxfId="84" priority="79" stopIfTrue="1">
      <formula>$BH$65="●"</formula>
    </cfRule>
  </conditionalFormatting>
  <conditionalFormatting sqref="CI16:CP18">
    <cfRule type="expression" dxfId="83" priority="80" stopIfTrue="1">
      <formula>$BH$66="●"</formula>
    </cfRule>
  </conditionalFormatting>
  <conditionalFormatting sqref="CT33:CV33 CD64:CF64 CD57:CF57 CD39:CF39 CD33:CF33 CD27:CF27 CD17:CF17">
    <cfRule type="cellIs" dxfId="82" priority="81" stopIfTrue="1" operator="equal">
      <formula>0</formula>
    </cfRule>
  </conditionalFormatting>
  <conditionalFormatting sqref="CG34:CH35 CG37:CH37 CG39:CH39 CG15:CH18 CG20:CH21 CG28:CH32 CG23:CH26">
    <cfRule type="expression" dxfId="81" priority="82" stopIfTrue="1">
      <formula>$BC$72="●"</formula>
    </cfRule>
  </conditionalFormatting>
  <conditionalFormatting sqref="BQ46:BR56 BQ40:BR44 BQ34:BR38 BQ18:BR26 BQ28:BR32 BQ15:BR16 BQ58:BR63">
    <cfRule type="expression" dxfId="80" priority="83" stopIfTrue="1">
      <formula>$BC$71="●"</formula>
    </cfRule>
  </conditionalFormatting>
  <conditionalFormatting sqref="AF8:AO10 CM12:CR12 BQ12">
    <cfRule type="cellIs" dxfId="79" priority="84" stopIfTrue="1" operator="equal">
      <formula>0</formula>
    </cfRule>
  </conditionalFormatting>
  <conditionalFormatting sqref="BZ12">
    <cfRule type="expression" dxfId="78" priority="85" stopIfTrue="1">
      <formula>#REF!=0</formula>
    </cfRule>
  </conditionalFormatting>
  <conditionalFormatting sqref="AP10:AU10">
    <cfRule type="cellIs" dxfId="77" priority="86" stopIfTrue="1" operator="equal">
      <formula>0</formula>
    </cfRule>
  </conditionalFormatting>
  <conditionalFormatting sqref="CQ15:CQ18">
    <cfRule type="expression" dxfId="76" priority="87" stopIfTrue="1">
      <formula>$BE$64="●"</formula>
    </cfRule>
  </conditionalFormatting>
  <conditionalFormatting sqref="AC12">
    <cfRule type="expression" dxfId="75" priority="68" stopIfTrue="1">
      <formula>W12=0</formula>
    </cfRule>
  </conditionalFormatting>
  <conditionalFormatting sqref="I12">
    <cfRule type="expression" dxfId="74" priority="69" stopIfTrue="1">
      <formula>A12=0</formula>
    </cfRule>
  </conditionalFormatting>
  <conditionalFormatting sqref="W12:AB12 A12">
    <cfRule type="cellIs" dxfId="73" priority="70" stopIfTrue="1" operator="equal">
      <formula>0</formula>
    </cfRule>
  </conditionalFormatting>
  <conditionalFormatting sqref="J12">
    <cfRule type="expression" dxfId="72" priority="71" stopIfTrue="1">
      <formula>#REF!=0</formula>
    </cfRule>
  </conditionalFormatting>
  <conditionalFormatting sqref="C14:J25">
    <cfRule type="expression" dxfId="71" priority="72" stopIfTrue="1">
      <formula>$CQ$42="●"</formula>
    </cfRule>
  </conditionalFormatting>
  <conditionalFormatting sqref="K15:K25">
    <cfRule type="expression" dxfId="70" priority="73" stopIfTrue="1">
      <formula>$AM$71="●"</formula>
    </cfRule>
  </conditionalFormatting>
  <conditionalFormatting sqref="K14">
    <cfRule type="expression" dxfId="69" priority="74" stopIfTrue="1">
      <formula>$AM$72="●"</formula>
    </cfRule>
  </conditionalFormatting>
  <conditionalFormatting sqref="N69:P69">
    <cfRule type="cellIs" dxfId="68" priority="75" stopIfTrue="1" operator="equal">
      <formula>0</formula>
    </cfRule>
  </conditionalFormatting>
  <conditionalFormatting sqref="A14:B25 A27:B31 A33:B40 A42:B46 A48:B53 A55:B56 A58:B63 A65:B68 Q14:R25 Q27:R31 Q33:R39 Q41:R47 Q49:R57 Q59:R63">
    <cfRule type="expression" dxfId="67" priority="76" stopIfTrue="1">
      <formula>$BE$71="●"</formula>
    </cfRule>
  </conditionalFormatting>
  <conditionalFormatting sqref="BK12">
    <cfRule type="expression" dxfId="66" priority="60" stopIfTrue="1">
      <formula>BE12=0</formula>
    </cfRule>
  </conditionalFormatting>
  <conditionalFormatting sqref="AQ12">
    <cfRule type="expression" dxfId="65" priority="61" stopIfTrue="1">
      <formula>AI12=0</formula>
    </cfRule>
  </conditionalFormatting>
  <conditionalFormatting sqref="BE12:BJ12 AI12">
    <cfRule type="cellIs" dxfId="64" priority="62" stopIfTrue="1" operator="equal">
      <formula>0</formula>
    </cfRule>
  </conditionalFormatting>
  <conditionalFormatting sqref="AR12">
    <cfRule type="expression" dxfId="63" priority="63" stopIfTrue="1">
      <formula>#REF!=0</formula>
    </cfRule>
  </conditionalFormatting>
  <conditionalFormatting sqref="AK15:AR16">
    <cfRule type="expression" dxfId="62" priority="64" stopIfTrue="1">
      <formula>$CQ$43="●"</formula>
    </cfRule>
  </conditionalFormatting>
  <conditionalFormatting sqref="AK14:AR14">
    <cfRule type="expression" dxfId="61" priority="65" stopIfTrue="1">
      <formula>$CQ$42="●"</formula>
    </cfRule>
  </conditionalFormatting>
  <conditionalFormatting sqref="AV67:AX67">
    <cfRule type="cellIs" dxfId="60" priority="66" stopIfTrue="1" operator="equal">
      <formula>0</formula>
    </cfRule>
  </conditionalFormatting>
  <conditionalFormatting sqref="AI14:AJ16 AI18:AJ19 AI21:AJ22 AI24:AJ32 AI34:AJ43 AI45:AJ53 AI55:AJ58 AI60:AJ62 AI64:AJ66 AY14:AZ26 AY28:AZ31 AY33:AZ47 AY49:AZ59">
    <cfRule type="expression" dxfId="59" priority="67" stopIfTrue="1">
      <formula>$BC$72="●"</formula>
    </cfRule>
  </conditionalFormatting>
  <conditionalFormatting sqref="A14:B25 A27:B31 A33:B40 A42:B46 A48:B53 A55:B56 A58:B63 A65:B68 Q14:R25 Q27:R31 Q33:R39 Q41:R47 Q49:R57 Q59:R63">
    <cfRule type="expression" dxfId="58" priority="59">
      <formula>$BC$72="●"</formula>
    </cfRule>
  </conditionalFormatting>
  <conditionalFormatting sqref="C27:J31">
    <cfRule type="expression" dxfId="57" priority="57" stopIfTrue="1">
      <formula>$CQ$42="●"</formula>
    </cfRule>
  </conditionalFormatting>
  <conditionalFormatting sqref="K27:K31">
    <cfRule type="expression" dxfId="56" priority="58" stopIfTrue="1">
      <formula>$AM$71="●"</formula>
    </cfRule>
  </conditionalFormatting>
  <conditionalFormatting sqref="C33:J40">
    <cfRule type="expression" dxfId="55" priority="55" stopIfTrue="1">
      <formula>$CQ$42="●"</formula>
    </cfRule>
  </conditionalFormatting>
  <conditionalFormatting sqref="K33:K40">
    <cfRule type="expression" dxfId="54" priority="56" stopIfTrue="1">
      <formula>$AM$71="●"</formula>
    </cfRule>
  </conditionalFormatting>
  <conditionalFormatting sqref="C42:J46">
    <cfRule type="expression" dxfId="53" priority="53" stopIfTrue="1">
      <formula>$CQ$42="●"</formula>
    </cfRule>
  </conditionalFormatting>
  <conditionalFormatting sqref="K42:K46">
    <cfRule type="expression" dxfId="52" priority="54" stopIfTrue="1">
      <formula>$AM$71="●"</formula>
    </cfRule>
  </conditionalFormatting>
  <conditionalFormatting sqref="C48:J53">
    <cfRule type="expression" dxfId="51" priority="51" stopIfTrue="1">
      <formula>$CQ$42="●"</formula>
    </cfRule>
  </conditionalFormatting>
  <conditionalFormatting sqref="K48:K53">
    <cfRule type="expression" dxfId="50" priority="52" stopIfTrue="1">
      <formula>$AM$71="●"</formula>
    </cfRule>
  </conditionalFormatting>
  <conditionalFormatting sqref="C55:J55">
    <cfRule type="expression" dxfId="49" priority="49" stopIfTrue="1">
      <formula>$CQ$42="●"</formula>
    </cfRule>
  </conditionalFormatting>
  <conditionalFormatting sqref="K55">
    <cfRule type="expression" dxfId="48" priority="50" stopIfTrue="1">
      <formula>$AM$71="●"</formula>
    </cfRule>
  </conditionalFormatting>
  <conditionalFormatting sqref="C56:J56">
    <cfRule type="expression" dxfId="47" priority="47" stopIfTrue="1">
      <formula>$CQ$42="●"</formula>
    </cfRule>
  </conditionalFormatting>
  <conditionalFormatting sqref="K56">
    <cfRule type="expression" dxfId="46" priority="48" stopIfTrue="1">
      <formula>$AM$71="●"</formula>
    </cfRule>
  </conditionalFormatting>
  <conditionalFormatting sqref="C58:J63">
    <cfRule type="expression" dxfId="45" priority="45" stopIfTrue="1">
      <formula>$CQ$42="●"</formula>
    </cfRule>
  </conditionalFormatting>
  <conditionalFormatting sqref="K58:K63">
    <cfRule type="expression" dxfId="44" priority="46" stopIfTrue="1">
      <formula>$AM$71="●"</formula>
    </cfRule>
  </conditionalFormatting>
  <conditionalFormatting sqref="C65:J68">
    <cfRule type="expression" dxfId="43" priority="43" stopIfTrue="1">
      <formula>$CQ$42="●"</formula>
    </cfRule>
  </conditionalFormatting>
  <conditionalFormatting sqref="K65:K68">
    <cfRule type="expression" dxfId="42" priority="44" stopIfTrue="1">
      <formula>$AM$71="●"</formula>
    </cfRule>
  </conditionalFormatting>
  <conditionalFormatting sqref="S14:Z14">
    <cfRule type="expression" dxfId="41" priority="41" stopIfTrue="1">
      <formula>$CQ$42="●"</formula>
    </cfRule>
  </conditionalFormatting>
  <conditionalFormatting sqref="AA14">
    <cfRule type="expression" dxfId="40" priority="42" stopIfTrue="1">
      <formula>$AM$71="●"</formula>
    </cfRule>
  </conditionalFormatting>
  <conditionalFormatting sqref="S15:Z25">
    <cfRule type="expression" dxfId="39" priority="39" stopIfTrue="1">
      <formula>$CQ$42="●"</formula>
    </cfRule>
  </conditionalFormatting>
  <conditionalFormatting sqref="AA15:AA25">
    <cfRule type="expression" dxfId="38" priority="40" stopIfTrue="1">
      <formula>$AM$71="●"</formula>
    </cfRule>
  </conditionalFormatting>
  <conditionalFormatting sqref="S27:Z31">
    <cfRule type="expression" dxfId="37" priority="37" stopIfTrue="1">
      <formula>$CQ$42="●"</formula>
    </cfRule>
  </conditionalFormatting>
  <conditionalFormatting sqref="AA27:AA31">
    <cfRule type="expression" dxfId="36" priority="38" stopIfTrue="1">
      <formula>$AM$71="●"</formula>
    </cfRule>
  </conditionalFormatting>
  <conditionalFormatting sqref="S33:Z39">
    <cfRule type="expression" dxfId="35" priority="35" stopIfTrue="1">
      <formula>$CQ$42="●"</formula>
    </cfRule>
  </conditionalFormatting>
  <conditionalFormatting sqref="AA33:AA39">
    <cfRule type="expression" dxfId="34" priority="36" stopIfTrue="1">
      <formula>$AM$71="●"</formula>
    </cfRule>
  </conditionalFormatting>
  <conditionalFormatting sqref="S41:Z47">
    <cfRule type="expression" dxfId="33" priority="33" stopIfTrue="1">
      <formula>$CQ$42="●"</formula>
    </cfRule>
  </conditionalFormatting>
  <conditionalFormatting sqref="AA41:AA47">
    <cfRule type="expression" dxfId="32" priority="34" stopIfTrue="1">
      <formula>$AM$71="●"</formula>
    </cfRule>
  </conditionalFormatting>
  <conditionalFormatting sqref="S49:Z57">
    <cfRule type="expression" dxfId="31" priority="31" stopIfTrue="1">
      <formula>$CQ$42="●"</formula>
    </cfRule>
  </conditionalFormatting>
  <conditionalFormatting sqref="AA49:AA57">
    <cfRule type="expression" dxfId="30" priority="32" stopIfTrue="1">
      <formula>$AM$71="●"</formula>
    </cfRule>
  </conditionalFormatting>
  <conditionalFormatting sqref="S59:Z63">
    <cfRule type="expression" dxfId="29" priority="29" stopIfTrue="1">
      <formula>$CQ$42="●"</formula>
    </cfRule>
  </conditionalFormatting>
  <conditionalFormatting sqref="AA59:AA63">
    <cfRule type="expression" dxfId="28" priority="30" stopIfTrue="1">
      <formula>$AM$71="●"</formula>
    </cfRule>
  </conditionalFormatting>
  <conditionalFormatting sqref="AK18:AR18">
    <cfRule type="expression" dxfId="27" priority="28" stopIfTrue="1">
      <formula>$CQ$43="●"</formula>
    </cfRule>
  </conditionalFormatting>
  <conditionalFormatting sqref="AK19:AR19">
    <cfRule type="expression" dxfId="26" priority="27" stopIfTrue="1">
      <formula>$CQ$43="●"</formula>
    </cfRule>
  </conditionalFormatting>
  <conditionalFormatting sqref="AK21:AR21">
    <cfRule type="expression" dxfId="25" priority="26" stopIfTrue="1">
      <formula>$CQ$43="●"</formula>
    </cfRule>
  </conditionalFormatting>
  <conditionalFormatting sqref="AK22:AR22">
    <cfRule type="expression" dxfId="24" priority="25" stopIfTrue="1">
      <formula>$CQ$43="●"</formula>
    </cfRule>
  </conditionalFormatting>
  <conditionalFormatting sqref="AK24:AR32">
    <cfRule type="expression" dxfId="23" priority="24" stopIfTrue="1">
      <formula>$CQ$43="●"</formula>
    </cfRule>
  </conditionalFormatting>
  <conditionalFormatting sqref="AK34:AR43">
    <cfRule type="expression" dxfId="22" priority="23" stopIfTrue="1">
      <formula>$CQ$43="●"</formula>
    </cfRule>
  </conditionalFormatting>
  <conditionalFormatting sqref="AK45:AR53">
    <cfRule type="expression" dxfId="21" priority="22" stopIfTrue="1">
      <formula>$CQ$43="●"</formula>
    </cfRule>
  </conditionalFormatting>
  <conditionalFormatting sqref="AK55:AR58">
    <cfRule type="expression" dxfId="20" priority="21" stopIfTrue="1">
      <formula>$CQ$43="●"</formula>
    </cfRule>
  </conditionalFormatting>
  <conditionalFormatting sqref="AK60:AR62">
    <cfRule type="expression" dxfId="19" priority="20" stopIfTrue="1">
      <formula>$CQ$43="●"</formula>
    </cfRule>
  </conditionalFormatting>
  <conditionalFormatting sqref="AK64:AR66">
    <cfRule type="expression" dxfId="18" priority="19" stopIfTrue="1">
      <formula>$CQ$43="●"</formula>
    </cfRule>
  </conditionalFormatting>
  <conditionalFormatting sqref="BS18:BZ26">
    <cfRule type="expression" dxfId="17" priority="18" stopIfTrue="1">
      <formula>$BH$65="●"</formula>
    </cfRule>
  </conditionalFormatting>
  <conditionalFormatting sqref="BS28:BZ32">
    <cfRule type="expression" dxfId="16" priority="17" stopIfTrue="1">
      <formula>$BH$65="●"</formula>
    </cfRule>
  </conditionalFormatting>
  <conditionalFormatting sqref="BS34:BZ38">
    <cfRule type="expression" dxfId="15" priority="16" stopIfTrue="1">
      <formula>$BH$65="●"</formula>
    </cfRule>
  </conditionalFormatting>
  <conditionalFormatting sqref="BS40:BZ44">
    <cfRule type="expression" dxfId="14" priority="15" stopIfTrue="1">
      <formula>$BH$65="●"</formula>
    </cfRule>
  </conditionalFormatting>
  <conditionalFormatting sqref="BS46:BZ56">
    <cfRule type="expression" dxfId="13" priority="14" stopIfTrue="1">
      <formula>$BH$65="●"</formula>
    </cfRule>
  </conditionalFormatting>
  <conditionalFormatting sqref="BS58:BZ63">
    <cfRule type="expression" dxfId="12" priority="13" stopIfTrue="1">
      <formula>$BH$65="●"</formula>
    </cfRule>
  </conditionalFormatting>
  <conditionalFormatting sqref="CI20:CP21">
    <cfRule type="expression" dxfId="11" priority="11" stopIfTrue="1">
      <formula>$BH$66="●"</formula>
    </cfRule>
  </conditionalFormatting>
  <conditionalFormatting sqref="CQ20:CQ21">
    <cfRule type="expression" dxfId="10" priority="12" stopIfTrue="1">
      <formula>$BE$64="●"</formula>
    </cfRule>
  </conditionalFormatting>
  <conditionalFormatting sqref="CI23:CP26">
    <cfRule type="expression" dxfId="9" priority="9" stopIfTrue="1">
      <formula>$BH$66="●"</formula>
    </cfRule>
  </conditionalFormatting>
  <conditionalFormatting sqref="CQ23:CQ26">
    <cfRule type="expression" dxfId="8" priority="10" stopIfTrue="1">
      <formula>$BE$64="●"</formula>
    </cfRule>
  </conditionalFormatting>
  <conditionalFormatting sqref="CI28:CP32">
    <cfRule type="expression" dxfId="7" priority="7" stopIfTrue="1">
      <formula>$BH$66="●"</formula>
    </cfRule>
  </conditionalFormatting>
  <conditionalFormatting sqref="CQ28:CQ32">
    <cfRule type="expression" dxfId="6" priority="8" stopIfTrue="1">
      <formula>$BE$64="●"</formula>
    </cfRule>
  </conditionalFormatting>
  <conditionalFormatting sqref="CI34:CP35">
    <cfRule type="expression" dxfId="5" priority="5" stopIfTrue="1">
      <formula>$BH$66="●"</formula>
    </cfRule>
  </conditionalFormatting>
  <conditionalFormatting sqref="CQ34:CQ35">
    <cfRule type="expression" dxfId="4" priority="6" stopIfTrue="1">
      <formula>$BE$64="●"</formula>
    </cfRule>
  </conditionalFormatting>
  <conditionalFormatting sqref="CI37:CP37">
    <cfRule type="expression" dxfId="3" priority="3" stopIfTrue="1">
      <formula>$BH$66="●"</formula>
    </cfRule>
  </conditionalFormatting>
  <conditionalFormatting sqref="CQ37">
    <cfRule type="expression" dxfId="2" priority="4" stopIfTrue="1">
      <formula>$BE$64="●"</formula>
    </cfRule>
  </conditionalFormatting>
  <conditionalFormatting sqref="CI39:CP39">
    <cfRule type="expression" dxfId="1" priority="1" stopIfTrue="1">
      <formula>$BH$66="●"</formula>
    </cfRule>
  </conditionalFormatting>
  <conditionalFormatting sqref="CQ39">
    <cfRule type="expression" dxfId="0" priority="2" stopIfTrue="1">
      <formula>$BE$64="●"</formula>
    </cfRule>
  </conditionalFormatting>
  <dataValidations count="2">
    <dataValidation type="list" allowBlank="1" showInputMessage="1" showErrorMessage="1" sqref="A5:G8 AZ3" xr:uid="{4E1577F6-C4FE-4F2F-9BBF-EADBD6BF810F}">
      <formula1>$AV$3:$AZ$3</formula1>
    </dataValidation>
    <dataValidation type="list" allowBlank="1" showInputMessage="1" showErrorMessage="1" sqref="AM68:AO73 BC71:BE72" xr:uid="{DDE9D402-5B5A-4199-84EA-FB37C71A6D34}">
      <formula1>"●,　"</formula1>
    </dataValidation>
  </dataValidations>
  <pageMargins left="0.78740157480314965" right="0.39370078740157483" top="0.39370078740157483" bottom="0.35433070866141736" header="0.51181102362204722" footer="0.51181102362204722"/>
  <pageSetup paperSize="8"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2">
              <controlPr defaultSize="0" autoFill="0" autoLine="0" autoPict="0">
                <anchor moveWithCells="1">
                  <from>
                    <xdr:col>47</xdr:col>
                    <xdr:colOff>9525</xdr:colOff>
                    <xdr:row>8</xdr:row>
                    <xdr:rowOff>9525</xdr:rowOff>
                  </from>
                  <to>
                    <xdr:col>51</xdr:col>
                    <xdr:colOff>38100</xdr:colOff>
                    <xdr:row>9</xdr:row>
                    <xdr:rowOff>19050</xdr:rowOff>
                  </to>
                </anchor>
              </controlPr>
            </control>
          </mc:Choice>
        </mc:AlternateContent>
        <mc:AlternateContent xmlns:mc="http://schemas.openxmlformats.org/markup-compatibility/2006">
          <mc:Choice Requires="x14">
            <control shapeId="1026" r:id="rId5" name="Option Button 3">
              <controlPr defaultSize="0" autoFill="0" autoLine="0" autoPict="0">
                <anchor moveWithCells="1">
                  <from>
                    <xdr:col>47</xdr:col>
                    <xdr:colOff>9525</xdr:colOff>
                    <xdr:row>9</xdr:row>
                    <xdr:rowOff>28575</xdr:rowOff>
                  </from>
                  <to>
                    <xdr:col>49</xdr:col>
                    <xdr:colOff>142875</xdr:colOff>
                    <xdr:row>10</xdr:row>
                    <xdr:rowOff>19050</xdr:rowOff>
                  </to>
                </anchor>
              </controlPr>
            </control>
          </mc:Choice>
        </mc:AlternateContent>
        <mc:AlternateContent xmlns:mc="http://schemas.openxmlformats.org/markup-compatibility/2006">
          <mc:Choice Requires="x14">
            <control shapeId="1027" r:id="rId6" name="Option Button 4">
              <controlPr defaultSize="0" autoFill="0" autoLine="0" autoPict="0">
                <anchor moveWithCells="1">
                  <from>
                    <xdr:col>51</xdr:col>
                    <xdr:colOff>9525</xdr:colOff>
                    <xdr:row>9</xdr:row>
                    <xdr:rowOff>28575</xdr:rowOff>
                  </from>
                  <to>
                    <xdr:col>54</xdr:col>
                    <xdr:colOff>104775</xdr:colOff>
                    <xdr:row>10</xdr:row>
                    <xdr:rowOff>19050</xdr:rowOff>
                  </to>
                </anchor>
              </controlPr>
            </control>
          </mc:Choice>
        </mc:AlternateContent>
        <mc:AlternateContent xmlns:mc="http://schemas.openxmlformats.org/markup-compatibility/2006">
          <mc:Choice Requires="x14">
            <control shapeId="1028" r:id="rId7" name="Option Button 6">
              <controlPr defaultSize="0" autoFill="0" autoLine="0" autoPict="0">
                <anchor moveWithCells="1">
                  <from>
                    <xdr:col>64</xdr:col>
                    <xdr:colOff>19050</xdr:colOff>
                    <xdr:row>3</xdr:row>
                    <xdr:rowOff>0</xdr:rowOff>
                  </from>
                  <to>
                    <xdr:col>68</xdr:col>
                    <xdr:colOff>38100</xdr:colOff>
                    <xdr:row>4</xdr:row>
                    <xdr:rowOff>19050</xdr:rowOff>
                  </to>
                </anchor>
              </controlPr>
            </control>
          </mc:Choice>
        </mc:AlternateContent>
        <mc:AlternateContent xmlns:mc="http://schemas.openxmlformats.org/markup-compatibility/2006">
          <mc:Choice Requires="x14">
            <control shapeId="1029" r:id="rId8" name="Option Button 7">
              <controlPr defaultSize="0" autoFill="0" autoLine="0" autoPict="0">
                <anchor moveWithCells="1">
                  <from>
                    <xdr:col>56</xdr:col>
                    <xdr:colOff>28575</xdr:colOff>
                    <xdr:row>4</xdr:row>
                    <xdr:rowOff>9525</xdr:rowOff>
                  </from>
                  <to>
                    <xdr:col>59</xdr:col>
                    <xdr:colOff>171450</xdr:colOff>
                    <xdr:row>5</xdr:row>
                    <xdr:rowOff>0</xdr:rowOff>
                  </to>
                </anchor>
              </controlPr>
            </control>
          </mc:Choice>
        </mc:AlternateContent>
        <mc:AlternateContent xmlns:mc="http://schemas.openxmlformats.org/markup-compatibility/2006">
          <mc:Choice Requires="x14">
            <control shapeId="1030" r:id="rId9" name="Option Button 8">
              <controlPr defaultSize="0" autoFill="0" autoLine="0" autoPict="0">
                <anchor moveWithCells="1">
                  <from>
                    <xdr:col>64</xdr:col>
                    <xdr:colOff>19050</xdr:colOff>
                    <xdr:row>4</xdr:row>
                    <xdr:rowOff>9525</xdr:rowOff>
                  </from>
                  <to>
                    <xdr:col>68</xdr:col>
                    <xdr:colOff>19050</xdr:colOff>
                    <xdr:row>5</xdr:row>
                    <xdr:rowOff>0</xdr:rowOff>
                  </to>
                </anchor>
              </controlPr>
            </control>
          </mc:Choice>
        </mc:AlternateContent>
        <mc:AlternateContent xmlns:mc="http://schemas.openxmlformats.org/markup-compatibility/2006">
          <mc:Choice Requires="x14">
            <control shapeId="1031" r:id="rId10" name="Option Button 9">
              <controlPr defaultSize="0" autoFill="0" autoLine="0" autoPict="0">
                <anchor moveWithCells="1">
                  <from>
                    <xdr:col>56</xdr:col>
                    <xdr:colOff>28575</xdr:colOff>
                    <xdr:row>5</xdr:row>
                    <xdr:rowOff>19050</xdr:rowOff>
                  </from>
                  <to>
                    <xdr:col>59</xdr:col>
                    <xdr:colOff>19050</xdr:colOff>
                    <xdr:row>6</xdr:row>
                    <xdr:rowOff>19050</xdr:rowOff>
                  </to>
                </anchor>
              </controlPr>
            </control>
          </mc:Choice>
        </mc:AlternateContent>
        <mc:AlternateContent xmlns:mc="http://schemas.openxmlformats.org/markup-compatibility/2006">
          <mc:Choice Requires="x14">
            <control shapeId="1032" r:id="rId11" name="Check Box 10">
              <controlPr defaultSize="0" autoFill="0" autoLine="0" autoPict="0">
                <anchor moveWithCells="1">
                  <from>
                    <xdr:col>47</xdr:col>
                    <xdr:colOff>9525</xdr:colOff>
                    <xdr:row>6</xdr:row>
                    <xdr:rowOff>19050</xdr:rowOff>
                  </from>
                  <to>
                    <xdr:col>50</xdr:col>
                    <xdr:colOff>104775</xdr:colOff>
                    <xdr:row>7</xdr:row>
                    <xdr:rowOff>0</xdr:rowOff>
                  </to>
                </anchor>
              </controlPr>
            </control>
          </mc:Choice>
        </mc:AlternateContent>
        <mc:AlternateContent xmlns:mc="http://schemas.openxmlformats.org/markup-compatibility/2006">
          <mc:Choice Requires="x14">
            <control shapeId="1033" r:id="rId12" name="Group Box 11">
              <controlPr defaultSize="0" autoFill="0" autoPict="0">
                <anchor moveWithCells="1">
                  <from>
                    <xdr:col>47</xdr:col>
                    <xdr:colOff>0</xdr:colOff>
                    <xdr:row>7</xdr:row>
                    <xdr:rowOff>0</xdr:rowOff>
                  </from>
                  <to>
                    <xdr:col>56</xdr:col>
                    <xdr:colOff>0</xdr:colOff>
                    <xdr:row>11</xdr:row>
                    <xdr:rowOff>19050</xdr:rowOff>
                  </to>
                </anchor>
              </controlPr>
            </control>
          </mc:Choice>
        </mc:AlternateContent>
        <mc:AlternateContent xmlns:mc="http://schemas.openxmlformats.org/markup-compatibility/2006">
          <mc:Choice Requires="x14">
            <control shapeId="1034" r:id="rId13" name="Group Box 15">
              <controlPr defaultSize="0" autoFill="0" autoPict="0">
                <anchor moveWithCells="1">
                  <from>
                    <xdr:col>56</xdr:col>
                    <xdr:colOff>0</xdr:colOff>
                    <xdr:row>3</xdr:row>
                    <xdr:rowOff>0</xdr:rowOff>
                  </from>
                  <to>
                    <xdr:col>69</xdr:col>
                    <xdr:colOff>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春日部①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麻弥</dc:creator>
  <cp:lastModifiedBy>斎藤 麻弥</cp:lastModifiedBy>
  <dcterms:created xsi:type="dcterms:W3CDTF">2021-04-19T00:27:13Z</dcterms:created>
  <dcterms:modified xsi:type="dcterms:W3CDTF">2021-04-19T00:29:17Z</dcterms:modified>
</cp:coreProperties>
</file>