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192.168.1.1\共有\情報システム\021_エリア表\折込チラシ申込書マクロ作成\SP\202102\"/>
    </mc:Choice>
  </mc:AlternateContent>
  <xr:revisionPtr revIDLastSave="0" documentId="13_ncr:1_{3A483D83-91EE-4770-9684-EE7FACB3B668}" xr6:coauthVersionLast="45" xr6:coauthVersionMax="45" xr10:uidLastSave="{00000000-0000-0000-0000-000000000000}"/>
  <bookViews>
    <workbookView xWindow="-120" yWindow="-120" windowWidth="20730" windowHeight="11160" xr2:uid="{00000000-000D-0000-FFFF-FFFF00000000}"/>
  </bookViews>
  <sheets>
    <sheet name="八王子①" sheetId="1" r:id="rId1"/>
    <sheet name="八王子②" sheetId="6" r:id="rId2"/>
    <sheet name="八王子③" sheetId="7" r:id="rId3"/>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3" i="7" l="1"/>
  <c r="AV3" i="7"/>
  <c r="AW3" i="6"/>
  <c r="AV3" i="6"/>
  <c r="AW3" i="1"/>
  <c r="AX3" i="1" s="1"/>
  <c r="AV3" i="1" l="1"/>
  <c r="BZ48" i="6" l="1"/>
  <c r="BW48" i="6"/>
  <c r="BZ45" i="6" l="1"/>
  <c r="BW45" i="6"/>
  <c r="BC32" i="7" l="1"/>
  <c r="BC29" i="7"/>
  <c r="AI44" i="6" l="1"/>
  <c r="AI58" i="1"/>
  <c r="AL58" i="1"/>
  <c r="AL52" i="1"/>
  <c r="AI52" i="1"/>
  <c r="AY3" i="1" l="1"/>
  <c r="AZ3" i="1" s="1"/>
  <c r="BW23" i="1" l="1"/>
  <c r="BC58" i="6" l="1"/>
  <c r="BC74" i="6"/>
  <c r="AL28" i="7" l="1"/>
  <c r="AI28" i="7"/>
  <c r="CT38" i="1" l="1"/>
  <c r="CQ38" i="1"/>
  <c r="BF74" i="6"/>
  <c r="O73" i="6"/>
  <c r="R36" i="1" l="1"/>
  <c r="O36" i="1"/>
  <c r="CT23" i="1" l="1"/>
  <c r="CQ23" i="1"/>
  <c r="R21" i="1" l="1"/>
  <c r="CJ7" i="7" l="1"/>
  <c r="CJ4" i="7"/>
  <c r="CJ7" i="6"/>
  <c r="CJ4" i="6"/>
  <c r="AL44" i="6"/>
  <c r="AX3" i="6" l="1"/>
  <c r="AX3" i="7"/>
  <c r="R73" i="6"/>
  <c r="AL37" i="1"/>
  <c r="AI37" i="1"/>
  <c r="AL23" i="1"/>
  <c r="AI23" i="1"/>
  <c r="AY3" i="7" l="1"/>
  <c r="AY3" i="6"/>
  <c r="BF32" i="1"/>
  <c r="BC32" i="1"/>
  <c r="BF29" i="7" l="1"/>
  <c r="R33" i="6" l="1"/>
  <c r="O33" i="6"/>
  <c r="O21" i="1" l="1"/>
  <c r="O35" i="7" l="1"/>
  <c r="O47" i="6"/>
  <c r="O47" i="1" l="1"/>
  <c r="R35" i="7" l="1"/>
  <c r="AL48" i="1"/>
  <c r="AI48" i="1"/>
  <c r="R61" i="1"/>
  <c r="O61" i="1"/>
  <c r="R47" i="1"/>
  <c r="AC12" i="1" l="1"/>
  <c r="AB59" i="1"/>
  <c r="A12" i="1"/>
  <c r="BF36" i="6"/>
  <c r="BC36" i="6"/>
  <c r="AL54" i="7"/>
  <c r="AI54" i="7"/>
  <c r="AL46" i="7"/>
  <c r="AI46" i="7"/>
  <c r="AL38" i="7"/>
  <c r="AI38" i="7"/>
  <c r="BF32" i="7"/>
  <c r="R28" i="7"/>
  <c r="O28" i="7"/>
  <c r="BF24" i="7"/>
  <c r="BC24" i="7"/>
  <c r="R21" i="7"/>
  <c r="O21" i="7"/>
  <c r="R41" i="7"/>
  <c r="O41" i="7"/>
  <c r="BZ35" i="6"/>
  <c r="BW35" i="6"/>
  <c r="BZ24" i="6"/>
  <c r="BW24" i="6"/>
  <c r="BF58" i="6"/>
  <c r="BF19" i="6"/>
  <c r="BC19" i="6"/>
  <c r="R64" i="6"/>
  <c r="O64" i="6"/>
  <c r="AL52" i="6"/>
  <c r="AI52" i="6"/>
  <c r="R47" i="6"/>
  <c r="AL41" i="6"/>
  <c r="AI41" i="6"/>
  <c r="R19" i="6"/>
  <c r="O19" i="6"/>
  <c r="AL17" i="6"/>
  <c r="AI17" i="6"/>
  <c r="BZ23" i="1"/>
  <c r="BZ18" i="1"/>
  <c r="BW18" i="1"/>
  <c r="BF58" i="1"/>
  <c r="BC58" i="1"/>
  <c r="BZ56" i="1"/>
  <c r="BW56" i="1"/>
  <c r="BF47" i="1"/>
  <c r="BC47" i="1"/>
  <c r="BZ44" i="1"/>
  <c r="BW44" i="1"/>
  <c r="BZ36" i="1"/>
  <c r="BW36" i="1"/>
  <c r="BF23" i="1"/>
  <c r="BC23" i="1"/>
  <c r="BZ31" i="1"/>
  <c r="BW31" i="1"/>
  <c r="CK12" i="1" l="1"/>
  <c r="BP49" i="6"/>
  <c r="BQ12" i="6"/>
  <c r="AO12" i="6"/>
  <c r="AW12" i="7"/>
  <c r="AC12" i="6"/>
  <c r="AV33" i="7"/>
  <c r="AZ54" i="7" s="1"/>
  <c r="AB53" i="6"/>
  <c r="A12" i="6"/>
  <c r="AO12" i="1"/>
  <c r="AF8" i="1" s="1"/>
  <c r="CJ39" i="1"/>
  <c r="A12" i="7"/>
  <c r="AF8" i="7" s="1"/>
  <c r="AF8" i="6" l="1"/>
  <c r="CM52" i="1"/>
  <c r="CM53" i="1" s="1"/>
  <c r="BQ69" i="6"/>
  <c r="BQ70" i="6" s="1"/>
  <c r="AZ55" i="7"/>
</calcChain>
</file>

<file path=xl/sharedStrings.xml><?xml version="1.0" encoding="utf-8"?>
<sst xmlns="http://schemas.openxmlformats.org/spreadsheetml/2006/main" count="781" uniqueCount="572">
  <si>
    <t>※太枠内をご記入ください</t>
    <rPh sb="1" eb="3">
      <t>フトワク</t>
    </rPh>
    <rPh sb="3" eb="4">
      <t>ナイ</t>
    </rPh>
    <rPh sb="6" eb="8">
      <t>キニュウ</t>
    </rPh>
    <phoneticPr fontId="2"/>
  </si>
  <si>
    <t>　※当社担当記入欄</t>
    <phoneticPr fontId="2"/>
  </si>
  <si>
    <t>発行日</t>
    <rPh sb="0" eb="3">
      <t>ハッコウビ</t>
    </rPh>
    <phoneticPr fontId="2"/>
  </si>
  <si>
    <t>お客様名</t>
    <phoneticPr fontId="2"/>
  </si>
  <si>
    <t>サイズ</t>
    <phoneticPr fontId="2"/>
  </si>
  <si>
    <t>※ﾁﾗｼ不足時の調整ｴﾘｱ</t>
    <rPh sb="6" eb="7">
      <t>ジ</t>
    </rPh>
    <phoneticPr fontId="2"/>
  </si>
  <si>
    <t>納品方法</t>
    <phoneticPr fontId="2"/>
  </si>
  <si>
    <t xml:space="preserve">　 </t>
    <phoneticPr fontId="2"/>
  </si>
  <si>
    <t xml:space="preserve">納品済み  </t>
    <phoneticPr fontId="2"/>
  </si>
  <si>
    <t>伝票番号</t>
    <rPh sb="0" eb="2">
      <t>デンピョウ</t>
    </rPh>
    <rPh sb="2" eb="4">
      <t>バンゴウ</t>
    </rPh>
    <phoneticPr fontId="2"/>
  </si>
  <si>
    <t>印</t>
    <rPh sb="0" eb="1">
      <t>イン</t>
    </rPh>
    <phoneticPr fontId="2"/>
  </si>
  <si>
    <t>（No.</t>
    <phoneticPr fontId="2"/>
  </si>
  <si>
    <t>）</t>
    <phoneticPr fontId="2"/>
  </si>
  <si>
    <t>ルート便</t>
    <rPh sb="3" eb="4">
      <t>ビン</t>
    </rPh>
    <phoneticPr fontId="2"/>
  </si>
  <si>
    <t>備考</t>
    <rPh sb="0" eb="2">
      <t>ビコウ</t>
    </rPh>
    <phoneticPr fontId="2"/>
  </si>
  <si>
    <t>TEL</t>
    <phoneticPr fontId="2"/>
  </si>
  <si>
    <t>-</t>
    <phoneticPr fontId="2"/>
  </si>
  <si>
    <t>（担当：</t>
    <rPh sb="1" eb="3">
      <t>タントウ</t>
    </rPh>
    <phoneticPr fontId="2"/>
  </si>
  <si>
    <t>様）</t>
    <rPh sb="0" eb="1">
      <t>サマ</t>
    </rPh>
    <phoneticPr fontId="2"/>
  </si>
  <si>
    <t>数量</t>
    <rPh sb="0" eb="2">
      <t>スウリョウ</t>
    </rPh>
    <phoneticPr fontId="2"/>
  </si>
  <si>
    <t>お任せ</t>
    <rPh sb="1" eb="2">
      <t>マカ</t>
    </rPh>
    <phoneticPr fontId="2"/>
  </si>
  <si>
    <t>納品日</t>
    <rPh sb="0" eb="3">
      <t>ノウヒンビ</t>
    </rPh>
    <phoneticPr fontId="2"/>
  </si>
  <si>
    <t>納品部数</t>
    <rPh sb="0" eb="2">
      <t>ノウヒン</t>
    </rPh>
    <rPh sb="2" eb="4">
      <t>ブスウ</t>
    </rPh>
    <phoneticPr fontId="2"/>
  </si>
  <si>
    <t>チラシ名</t>
    <rPh sb="3" eb="4">
      <t>メイ</t>
    </rPh>
    <phoneticPr fontId="2"/>
  </si>
  <si>
    <t>※余りﾁﾗｼの処理方法</t>
    <rPh sb="7" eb="9">
      <t>ショリ</t>
    </rPh>
    <rPh sb="9" eb="11">
      <t>ホウホウ</t>
    </rPh>
    <phoneticPr fontId="2"/>
  </si>
  <si>
    <t>折込総数</t>
    <rPh sb="0" eb="2">
      <t>オリコミ</t>
    </rPh>
    <rPh sb="2" eb="4">
      <t>ソウスウ</t>
    </rPh>
    <phoneticPr fontId="2"/>
  </si>
  <si>
    <t>次回折込</t>
    <rPh sb="0" eb="2">
      <t>ジカイ</t>
    </rPh>
    <rPh sb="2" eb="4">
      <t>オリコミ</t>
    </rPh>
    <phoneticPr fontId="2"/>
  </si>
  <si>
    <t>処分</t>
    <rPh sb="0" eb="2">
      <t>ショブン</t>
    </rPh>
    <phoneticPr fontId="2"/>
  </si>
  <si>
    <t>ご返却</t>
    <rPh sb="1" eb="3">
      <t>ヘンキャク</t>
    </rPh>
    <phoneticPr fontId="2"/>
  </si>
  <si>
    <t>部</t>
    <rPh sb="0" eb="1">
      <t>ブ</t>
    </rPh>
    <phoneticPr fontId="2"/>
  </si>
  <si>
    <t>エリア名</t>
    <rPh sb="3" eb="4">
      <t>メイ</t>
    </rPh>
    <phoneticPr fontId="2"/>
  </si>
  <si>
    <t>チェック欄</t>
    <rPh sb="4" eb="5">
      <t>ラン</t>
    </rPh>
    <phoneticPr fontId="2"/>
  </si>
  <si>
    <t/>
  </si>
  <si>
    <t>弊社担当</t>
    <rPh sb="0" eb="2">
      <t>ヘイシャ</t>
    </rPh>
    <rPh sb="2" eb="4">
      <t>タントウ</t>
    </rPh>
    <phoneticPr fontId="2"/>
  </si>
  <si>
    <t>直納</t>
    <rPh sb="0" eb="2">
      <t>チョクノウ</t>
    </rPh>
    <phoneticPr fontId="2"/>
  </si>
  <si>
    <t>チラシ数</t>
    <rPh sb="3" eb="4">
      <t>スウ</t>
    </rPh>
    <phoneticPr fontId="2"/>
  </si>
  <si>
    <t>納品先</t>
    <rPh sb="0" eb="2">
      <t>ノウヒン</t>
    </rPh>
    <rPh sb="2" eb="3">
      <t>サキ</t>
    </rPh>
    <phoneticPr fontId="2"/>
  </si>
  <si>
    <t>料金表</t>
    <rPh sb="0" eb="2">
      <t>リョウキン</t>
    </rPh>
    <rPh sb="2" eb="3">
      <t>ヒョウ</t>
    </rPh>
    <phoneticPr fontId="2"/>
  </si>
  <si>
    <t>サイズ</t>
  </si>
  <si>
    <t>単価</t>
  </si>
  <si>
    <t>B5以下</t>
  </si>
  <si>
    <t>A4/B4</t>
  </si>
  <si>
    <t>A3/B3</t>
  </si>
  <si>
    <t>※厚紙は2割増。税抜</t>
  </si>
  <si>
    <t>エリア</t>
    <phoneticPr fontId="2"/>
  </si>
  <si>
    <t>エリア</t>
    <phoneticPr fontId="2"/>
  </si>
  <si>
    <t>エリア№</t>
    <phoneticPr fontId="2"/>
  </si>
  <si>
    <t>〒183-0035</t>
    <phoneticPr fontId="2"/>
  </si>
  <si>
    <t>東京都府中市四谷4-38-10
ポストウェイ　西東京支店</t>
    <rPh sb="0" eb="3">
      <t>トウキョウト</t>
    </rPh>
    <rPh sb="3" eb="6">
      <t>フチュウシ</t>
    </rPh>
    <rPh sb="6" eb="8">
      <t>ヨツヤ</t>
    </rPh>
    <phoneticPr fontId="2"/>
  </si>
  <si>
    <t>(株)ショッパー社八王子支社</t>
    <rPh sb="0" eb="3">
      <t>カブシキガイシャ</t>
    </rPh>
    <rPh sb="9" eb="12">
      <t>ハチオウジ</t>
    </rPh>
    <rPh sb="12" eb="14">
      <t>シシャ</t>
    </rPh>
    <phoneticPr fontId="2"/>
  </si>
  <si>
    <t>〒192-0083</t>
    <phoneticPr fontId="2"/>
  </si>
  <si>
    <t>　　東京都八王子市旭町12-7
　　　　　　　ＫＤＸ八王子ビル4階</t>
    <phoneticPr fontId="2"/>
  </si>
  <si>
    <t>tel.042-646-7701／fax.042-645-5340</t>
    <phoneticPr fontId="2"/>
  </si>
  <si>
    <t>折込エリア申込書　（　八王子北・中央版　）</t>
    <phoneticPr fontId="2"/>
  </si>
  <si>
    <t>折込エリア申込書　（八王子西・南　）</t>
    <phoneticPr fontId="2"/>
  </si>
  <si>
    <t>tel.042-358-5960</t>
    <phoneticPr fontId="2"/>
  </si>
  <si>
    <t>合計</t>
    <rPh sb="0" eb="2">
      <t>ゴウケイ</t>
    </rPh>
    <phoneticPr fontId="11"/>
  </si>
  <si>
    <t>七国5A</t>
  </si>
  <si>
    <t>兵衛2A</t>
  </si>
  <si>
    <t>市区町村</t>
  </si>
  <si>
    <t>部数</t>
  </si>
  <si>
    <t>表示</t>
    <phoneticPr fontId="2"/>
  </si>
  <si>
    <t>部</t>
  </si>
  <si>
    <t>合計</t>
  </si>
  <si>
    <t>※表示欄に「●」を入力すると、その市に
該当するエリア番号の色が変わります。</t>
    <phoneticPr fontId="2"/>
  </si>
  <si>
    <t>八王子市</t>
    <rPh sb="0" eb="3">
      <t>ハチオウジ</t>
    </rPh>
    <rPh sb="3" eb="4">
      <t>シ</t>
    </rPh>
    <phoneticPr fontId="11"/>
  </si>
  <si>
    <t>日野市</t>
    <rPh sb="0" eb="2">
      <t>ヒノ</t>
    </rPh>
    <rPh sb="2" eb="3">
      <t>シ</t>
    </rPh>
    <phoneticPr fontId="11"/>
  </si>
  <si>
    <t>みつい台1A2A</t>
  </si>
  <si>
    <t>暁町1A</t>
  </si>
  <si>
    <t>みつい台1B</t>
  </si>
  <si>
    <t>暁町1B</t>
  </si>
  <si>
    <t>みつい台2B</t>
  </si>
  <si>
    <t>暁町1C2B</t>
  </si>
  <si>
    <t>中野町A（川口川　清水橋南西側）</t>
  </si>
  <si>
    <t>暁町2A3A</t>
  </si>
  <si>
    <t>中野町B（メゾンクレール）</t>
  </si>
  <si>
    <t>富士見町A（東花田原公園）</t>
  </si>
  <si>
    <t>中野町C（市営住宅西中野団地）</t>
  </si>
  <si>
    <t>富士見町B（富士見町公園北側）</t>
  </si>
  <si>
    <t>大谷町A（市営大谷団地）</t>
  </si>
  <si>
    <t>犬目町A（あらい公園）</t>
  </si>
  <si>
    <t>大谷町B（翔栄システム（株））</t>
  </si>
  <si>
    <t>犬目町B（工学院大学犬目校舎北西側）</t>
  </si>
  <si>
    <t>大谷町C（都営八王子南大谷アパート）</t>
  </si>
  <si>
    <t>楢原町A（さつき薬局楢原店）</t>
  </si>
  <si>
    <t>楢原町B（前川原公園）</t>
  </si>
  <si>
    <t>暁町・富士見町・大谷町</t>
  </si>
  <si>
    <t>大和田町1A</t>
  </si>
  <si>
    <t>大和田町1B</t>
  </si>
  <si>
    <t>楢原町E（養護老人ホーム楢の里）</t>
  </si>
  <si>
    <t>楢原町F（ピアッツァ梅の原）</t>
  </si>
  <si>
    <t>大和田町2A5B</t>
  </si>
  <si>
    <t>楢原町G（楢原中学校）</t>
  </si>
  <si>
    <t>大和田町2B3A</t>
  </si>
  <si>
    <t>清川町A（清川町会館）</t>
  </si>
  <si>
    <t>大和田町4A</t>
  </si>
  <si>
    <t>清川町B（清川1号公園）</t>
  </si>
  <si>
    <t>大和田町4B</t>
  </si>
  <si>
    <t>楢原・犬目・清川</t>
  </si>
  <si>
    <t>大和田町5A</t>
  </si>
  <si>
    <t>泉町A（泉町みつば公園）</t>
  </si>
  <si>
    <t>大和田町5C6C</t>
  </si>
  <si>
    <t>泉町B（市営泉町団地）</t>
  </si>
  <si>
    <t>大和田町6A</t>
  </si>
  <si>
    <t>大和田町6B7A</t>
  </si>
  <si>
    <t>泉町D（ハイム・アイ）</t>
  </si>
  <si>
    <t>大和田町7B</t>
  </si>
  <si>
    <t>叶谷町A（バミールハイム）</t>
  </si>
  <si>
    <t>叶谷町B（戸吹清掃事業所）</t>
  </si>
  <si>
    <t>叶谷町C（ドミール叶谷）</t>
  </si>
  <si>
    <t>大和田町・高倉町</t>
  </si>
  <si>
    <t>四谷町A（四谷中学校）</t>
  </si>
  <si>
    <t>石川町A（ベルメゾン奥住）</t>
  </si>
  <si>
    <t>石川町B（第八小学校）</t>
  </si>
  <si>
    <t>四谷町C（トランキル梓）</t>
  </si>
  <si>
    <t>石川町C（八洋八王子ビル）</t>
  </si>
  <si>
    <t>泉町・四谷・叶谷</t>
  </si>
  <si>
    <t>石川町D（朝日荘）</t>
  </si>
  <si>
    <t>中野上町1A2A</t>
  </si>
  <si>
    <t>石川町E（都営八王子石川町第二ｱﾊﾟｰﾄ）</t>
  </si>
  <si>
    <t>中野上町1B2B4B</t>
  </si>
  <si>
    <t>小宮町A（ツインコートピュア）</t>
  </si>
  <si>
    <t>中野上町1C</t>
  </si>
  <si>
    <t>小宮町B（小宮東公園）</t>
  </si>
  <si>
    <t>中野上町3A</t>
  </si>
  <si>
    <t>小宮町C（東福寺）</t>
  </si>
  <si>
    <t>石川町・小宮町</t>
  </si>
  <si>
    <t>中野山王1A</t>
  </si>
  <si>
    <t>久保山町1A2B</t>
  </si>
  <si>
    <t>中野山王1B2A</t>
  </si>
  <si>
    <t>久保山町2A</t>
  </si>
  <si>
    <t>中野山王3A</t>
  </si>
  <si>
    <t>丸山町（滝山台丸山公園）</t>
  </si>
  <si>
    <t>中野山王3B</t>
  </si>
  <si>
    <t>子安町1A</t>
  </si>
  <si>
    <t>上野町A（第六中学校）</t>
  </si>
  <si>
    <t>子安町1B</t>
  </si>
  <si>
    <t>台町1A2A</t>
  </si>
  <si>
    <t>子安町1C4B</t>
  </si>
  <si>
    <t>台町2B</t>
  </si>
  <si>
    <t>子安町2A</t>
  </si>
  <si>
    <t>台町3A</t>
  </si>
  <si>
    <t>子安町2B</t>
  </si>
  <si>
    <t>台町3B</t>
  </si>
  <si>
    <t>子安町2C3B</t>
  </si>
  <si>
    <t>台町4A</t>
  </si>
  <si>
    <t>子安町3A</t>
  </si>
  <si>
    <t>台町4B</t>
  </si>
  <si>
    <t>子安町3C</t>
  </si>
  <si>
    <t>上野町・台町</t>
  </si>
  <si>
    <t>子安町4A</t>
  </si>
  <si>
    <t>小門町A（小門町東部）</t>
  </si>
  <si>
    <t>子安町</t>
  </si>
  <si>
    <t>小門町B（小門町西部）</t>
  </si>
  <si>
    <t>明神町1A</t>
  </si>
  <si>
    <t>八幡町</t>
  </si>
  <si>
    <t>明神町2A4C</t>
  </si>
  <si>
    <t>八木町A（市立第二小学校）</t>
  </si>
  <si>
    <t>明神町3A</t>
  </si>
  <si>
    <t>小門町・八幡町・八木町</t>
  </si>
  <si>
    <t>明神町4A</t>
  </si>
  <si>
    <t>大横町A（警視庁第九方面合同庁舎）</t>
  </si>
  <si>
    <t>明神町4B</t>
  </si>
  <si>
    <t>大横町B（極楽寺）</t>
  </si>
  <si>
    <t>新町A（竹の花公園）</t>
  </si>
  <si>
    <t>大横町C（コニカミノルタサイエンスドーム）</t>
  </si>
  <si>
    <t>新町B（アローアセキタ）</t>
  </si>
  <si>
    <t>大横町D（八王子消防署）</t>
  </si>
  <si>
    <t>明神町・新町</t>
  </si>
  <si>
    <t>平岡町A（平岡町南部）</t>
  </si>
  <si>
    <t>旭町A（日本生命八王子ビル）</t>
  </si>
  <si>
    <t>平岡町B（平岡町北部）</t>
  </si>
  <si>
    <t>旭町B（京王プラザホテル八王子）</t>
  </si>
  <si>
    <t>本郷町A（ほんごう公園西側）</t>
  </si>
  <si>
    <t>東町A（東町東部）</t>
  </si>
  <si>
    <t>大横町・本郷町・平岡町</t>
  </si>
  <si>
    <t>中町A（八王子中町ビル）</t>
  </si>
  <si>
    <t>元本郷町1A</t>
  </si>
  <si>
    <t>中町B（中町北東部）</t>
  </si>
  <si>
    <t>元本郷町1B</t>
  </si>
  <si>
    <t>三崎町A（ﾌｧﾓｽ八王子）</t>
  </si>
  <si>
    <t>元本郷町2A3A</t>
  </si>
  <si>
    <t>寺町A（JR東日本八王子総合事務所）</t>
  </si>
  <si>
    <t>寺町B（第三小学校）</t>
  </si>
  <si>
    <t>元本郷町4A</t>
  </si>
  <si>
    <t>寺町C（まや保育園）</t>
  </si>
  <si>
    <t>追分町A（田中表具店）</t>
  </si>
  <si>
    <t>寺町D（長心寺）</t>
  </si>
  <si>
    <t>追分町B（光明山日朝寺）</t>
  </si>
  <si>
    <t>天神町（天神公園）</t>
  </si>
  <si>
    <t>南町A（サンクレイドル八王子南町）</t>
  </si>
  <si>
    <t>日吉町A（日吉町東部）</t>
  </si>
  <si>
    <t>南町B（南町西部）</t>
  </si>
  <si>
    <t>日吉町B（日吉八王子神社）</t>
  </si>
  <si>
    <t>南新町（八王子年金事務所）</t>
  </si>
  <si>
    <t>日吉町C（日吉町北部）</t>
  </si>
  <si>
    <t>八王子駅北口</t>
  </si>
  <si>
    <t>元本郷町・追分町・日吉町</t>
  </si>
  <si>
    <t>元横山町1A3A</t>
  </si>
  <si>
    <t>千人町1A</t>
  </si>
  <si>
    <t>元横山町2A</t>
  </si>
  <si>
    <t>千人町1B2C</t>
  </si>
  <si>
    <t>千人町1C</t>
  </si>
  <si>
    <t>元横山町2C</t>
  </si>
  <si>
    <t>千人町2A3A4A</t>
  </si>
  <si>
    <t>元横山町2D</t>
  </si>
  <si>
    <t>千人町2B3B4B</t>
  </si>
  <si>
    <t>元横山町3C</t>
  </si>
  <si>
    <t>並木町A（戸田歯科医院）</t>
  </si>
  <si>
    <t>田町A（田中商事㈱）</t>
  </si>
  <si>
    <t>横山町A（ニュー八王子ビル）</t>
  </si>
  <si>
    <t>並木町C（横山市民集会所）</t>
  </si>
  <si>
    <t>千人町・並木町</t>
  </si>
  <si>
    <t>横山町・元横山町・田町</t>
  </si>
  <si>
    <t>散田町1A2D3D</t>
  </si>
  <si>
    <t>本町A（グレンモア八王子本町）</t>
  </si>
  <si>
    <t>散田町2A</t>
  </si>
  <si>
    <t>本町B（いちょうホール）</t>
  </si>
  <si>
    <t>散田町2B</t>
  </si>
  <si>
    <t>本町C（本町幼稚園）</t>
  </si>
  <si>
    <t>散田町2C3C4A</t>
  </si>
  <si>
    <t>八日町</t>
  </si>
  <si>
    <t>散田町2E</t>
  </si>
  <si>
    <t>本町・八日町</t>
  </si>
  <si>
    <t>散田町3A</t>
  </si>
  <si>
    <t>万町A（南清山觀音寺）</t>
  </si>
  <si>
    <t>散田町3B</t>
  </si>
  <si>
    <t>万町B（よろず保育園）</t>
  </si>
  <si>
    <t>散田町5A</t>
  </si>
  <si>
    <t>万町C（八王子グリーンプラザ）</t>
  </si>
  <si>
    <t>散田町5B</t>
  </si>
  <si>
    <t>散田町5C</t>
  </si>
  <si>
    <t>万町E（万代橋）</t>
  </si>
  <si>
    <t>散田町</t>
  </si>
  <si>
    <t>裏高尾町A（駒木野病院）</t>
  </si>
  <si>
    <t>川町A（グリーンタウン高尾）</t>
  </si>
  <si>
    <t>高尾町A（JR高尾駅周辺）</t>
  </si>
  <si>
    <t>弐分方町A（元八王子保育園）</t>
  </si>
  <si>
    <t>高尾町B（トリックアート美術館）</t>
  </si>
  <si>
    <t>廿里町A（廿里町公会堂）</t>
  </si>
  <si>
    <t>西浅川町Ａ（小名路停留所）</t>
  </si>
  <si>
    <t>川町・弐分方町</t>
  </si>
  <si>
    <t>高尾町・裏高尾町・廿里町・西浅川町</t>
  </si>
  <si>
    <t>横川町A（木下マンション）</t>
  </si>
  <si>
    <t>初沢町A（浅川小学校）</t>
  </si>
  <si>
    <t>横川町B（横川橋公園）</t>
  </si>
  <si>
    <t>横川町C（クラウンハウス）</t>
  </si>
  <si>
    <t>狭間町B（八王子市総合体育館西部・東部）</t>
  </si>
  <si>
    <t>横川町D（美富士園）</t>
  </si>
  <si>
    <t>狭間町C（紅葉台）</t>
  </si>
  <si>
    <t>横川町E（公社横川町住宅）</t>
  </si>
  <si>
    <t>狭間町D（公社八王子狭間住宅）</t>
  </si>
  <si>
    <t>狭間町E（タウンズ八王子）</t>
  </si>
  <si>
    <t>横川町G（横川町四丁目ちびっこ広場）</t>
  </si>
  <si>
    <t>東浅川町A（NTT浅川ビル）</t>
  </si>
  <si>
    <t>横川町H（横川北ちびっこ広場）</t>
  </si>
  <si>
    <t>東浅川町B（高尾スターレーン）</t>
  </si>
  <si>
    <t>横川町I（さつき野住宅）</t>
  </si>
  <si>
    <t>東浅川町C（原ふれあい広場）</t>
  </si>
  <si>
    <t>大楽寺町A（元八王子児童館）</t>
  </si>
  <si>
    <t>東浅川町D（浅川保育園）</t>
  </si>
  <si>
    <t>大楽寺町B（元八王子中学校）</t>
  </si>
  <si>
    <t>東浅川町E（ダイアパレス高尾Ⅱ）</t>
  </si>
  <si>
    <t>大楽寺町D（長圓寺）</t>
  </si>
  <si>
    <t>東浅川町F（新都市はざまビル）</t>
  </si>
  <si>
    <t>大楽寺町E（八王子消防署元八王子出張所　元八尞）</t>
  </si>
  <si>
    <t>東浅川町・狭間町・初沢町</t>
  </si>
  <si>
    <t>大楽寺町F（誓願寺）</t>
  </si>
  <si>
    <t>館町A（館ヶ丘団地1・3号棟）</t>
  </si>
  <si>
    <t>館町B（館ヶ丘団地2・4号棟）</t>
  </si>
  <si>
    <t>諏訪町A（松枝住宅1～7号棟）</t>
  </si>
  <si>
    <t>館町C（八王子市役所館事務所）</t>
  </si>
  <si>
    <t>諏訪町B（松枝住宅8号棟）</t>
  </si>
  <si>
    <t>諏訪町C（八王子桑の実幼稚園）</t>
  </si>
  <si>
    <t>館町E（高尾病院）</t>
  </si>
  <si>
    <t>諏訪町D（諏訪テニスパブリックコート）</t>
  </si>
  <si>
    <t>館町F（双葉製作所）</t>
  </si>
  <si>
    <t>諏訪町E（ならもと電気店）</t>
  </si>
  <si>
    <t>椚田町A（秀和めじろ台レジデンス）</t>
  </si>
  <si>
    <t>諏訪町F（グレンモワ　スワ）</t>
  </si>
  <si>
    <t>椚田町B（八王子中央幼稚園）</t>
  </si>
  <si>
    <t>諏訪町G（グランドールコスモ）</t>
  </si>
  <si>
    <t>椚田町C（要石公園）</t>
  </si>
  <si>
    <t>諏訪町H（諏訪保育園）</t>
  </si>
  <si>
    <t>椚田町D（フジタ製薬東京工場）</t>
  </si>
  <si>
    <t>横川町・大楽寺町・諏訪町</t>
  </si>
  <si>
    <t>椚田町E（向久保公園）</t>
  </si>
  <si>
    <t>上壱分方町A（すわ保育園）</t>
  </si>
  <si>
    <t>椚田町G（白百合椚田保育園）</t>
  </si>
  <si>
    <t>上壱分方町B（元八王子市民センター北部）</t>
  </si>
  <si>
    <t>椚田町H（永生病院南部）</t>
  </si>
  <si>
    <t>川口町A（西東京会計八王子西支店）</t>
  </si>
  <si>
    <t>椚田町I（めじろ台ハイム）</t>
  </si>
  <si>
    <t>川口町B（養護老人ホーム青陽園）</t>
  </si>
  <si>
    <t>館町・椚田町</t>
  </si>
  <si>
    <t>川口町C（八王子北部病院周辺）</t>
  </si>
  <si>
    <t>長房町A（長房アパート西23～29号棟）</t>
  </si>
  <si>
    <t>長房町B（長房アパート西10～22号棟）</t>
  </si>
  <si>
    <t>西寺方町A（小田野中央公園南部）</t>
  </si>
  <si>
    <t>長房町C（桜台団地）</t>
  </si>
  <si>
    <t>西寺方町B（宝生寺団地）</t>
  </si>
  <si>
    <t>長房町D（市営住宅）</t>
  </si>
  <si>
    <t>下恩方町A（恩方元原公園）</t>
  </si>
  <si>
    <t>長房町E（自由が丘・船田地区）</t>
  </si>
  <si>
    <t>下恩方町B（上下原町会リトルリーグ野球協会東側）</t>
  </si>
  <si>
    <t>長房町F（白百合幼稚園）</t>
  </si>
  <si>
    <t>下恩方町C（菅原神社）</t>
  </si>
  <si>
    <t>長房町G（富士森高校西側）</t>
  </si>
  <si>
    <t>西寺方町・下恩方町</t>
  </si>
  <si>
    <t>長房町Ｈ（東照寺南部）</t>
  </si>
  <si>
    <t>長房町I（長房市民センター）</t>
  </si>
  <si>
    <t>長房町J（都立陵南公園野球場周辺）</t>
  </si>
  <si>
    <t>長房町K（都営八王子長房南団地）</t>
  </si>
  <si>
    <t>長房町M（長房アパート西1～9号棟）</t>
  </si>
  <si>
    <t>城山手1A2A</t>
  </si>
  <si>
    <t>長房町・城山手</t>
  </si>
  <si>
    <t>元八王子1A</t>
  </si>
  <si>
    <t>元八王子1B</t>
  </si>
  <si>
    <t>元八王子2A</t>
  </si>
  <si>
    <t>元八王子2Ｂ</t>
  </si>
  <si>
    <t>元八王子2C</t>
  </si>
  <si>
    <t>元八王子3A</t>
  </si>
  <si>
    <t>元八王子</t>
  </si>
  <si>
    <t>寺田町B（東京電力寺田変電所周辺）</t>
  </si>
  <si>
    <t>寺田町C（白百合寺田保育園）</t>
  </si>
  <si>
    <t>寺田町D（児童公園）</t>
  </si>
  <si>
    <t>七国4A</t>
  </si>
  <si>
    <t>七国6A</t>
  </si>
  <si>
    <t>みなみ野1A6A</t>
  </si>
  <si>
    <t>みなみ野2A</t>
  </si>
  <si>
    <t>みなみ野3A4A5A</t>
  </si>
  <si>
    <t>みなみ野4B</t>
  </si>
  <si>
    <t>みなみ野5B</t>
  </si>
  <si>
    <t>兵衛1A</t>
  </si>
  <si>
    <t>西片倉1A</t>
  </si>
  <si>
    <t>七国・みなみ野・兵衛・西片倉</t>
  </si>
  <si>
    <t>片倉町A（つどいの森入口）</t>
  </si>
  <si>
    <t>片倉町B（斟珠禅寺北）</t>
  </si>
  <si>
    <t>片倉町C（ｺｰﾄﾋﾞﾚｯｼﾞﾌｼﾞ）</t>
  </si>
  <si>
    <t>片倉町E（由井中学校）</t>
  </si>
  <si>
    <t>片倉町F（八王子片倉郵便局）</t>
  </si>
  <si>
    <t>片倉町G（片倉台藤美公園）</t>
  </si>
  <si>
    <t>片倉町H（ﾚｽﾄｳﾞｨﾗ八王子片倉）</t>
  </si>
  <si>
    <t>片倉町I（片倉台こぶし公園）</t>
  </si>
  <si>
    <t>片倉町J（片倉台小学校）</t>
  </si>
  <si>
    <t>片倉町K（片倉台すずかけ公園）</t>
  </si>
  <si>
    <t>片倉町Ｌ（由井市民センター）</t>
  </si>
  <si>
    <t>片倉町M（フードワン片倉店周辺）</t>
  </si>
  <si>
    <t>打越町A（打越大畑北緑地北）</t>
  </si>
  <si>
    <t>打越町B（京王北野ﾏﾝｼｮﾝ）</t>
  </si>
  <si>
    <t>打越町C（打越公園）</t>
  </si>
  <si>
    <t>打越町D（片倉台打越公園）</t>
  </si>
  <si>
    <t>打越町E（片倉台打越公園北）</t>
  </si>
  <si>
    <t>打越町F（打越公民館）</t>
  </si>
  <si>
    <t>打越町G（打越小ザス公園）</t>
  </si>
  <si>
    <t>打越町H（打越日向前公園）</t>
  </si>
  <si>
    <t>片倉町・打越町</t>
  </si>
  <si>
    <t>北野台1A</t>
  </si>
  <si>
    <t>北野台2B</t>
  </si>
  <si>
    <t>北野台4A</t>
  </si>
  <si>
    <t>北野台5A</t>
  </si>
  <si>
    <t>絹ヶ丘1A</t>
  </si>
  <si>
    <t>絹ヶ丘1B</t>
  </si>
  <si>
    <t>絹ヶ丘2A</t>
  </si>
  <si>
    <t>絹ヶ丘2B</t>
  </si>
  <si>
    <t>南陽台1A</t>
  </si>
  <si>
    <t>南陽台2A</t>
  </si>
  <si>
    <t>南陽台2B3A</t>
  </si>
  <si>
    <t>下柚木Ａ（由木さえずり公園）</t>
  </si>
  <si>
    <t>長沼町A（都営長沼町第2アパート）</t>
  </si>
  <si>
    <t>長沼町B（長沼両田公園）</t>
  </si>
  <si>
    <t>長沼町C（NEC団地東バス停留所）</t>
  </si>
  <si>
    <t>長沼町D（下谷戸公園）</t>
  </si>
  <si>
    <t>長沼町E（春日橋）</t>
  </si>
  <si>
    <t>長沼町F（長沼小学校）</t>
  </si>
  <si>
    <t>北野町B（北野上野原公園）</t>
  </si>
  <si>
    <t>北野町C（和田公園）</t>
  </si>
  <si>
    <t>北野町D（北野事務所）</t>
  </si>
  <si>
    <t>長沼町・北野町</t>
  </si>
  <si>
    <t>緑町A（緑町東町会会館）</t>
  </si>
  <si>
    <t>緑町B（緑町西公園）</t>
  </si>
  <si>
    <t>緑町C（緑町緑地）</t>
  </si>
  <si>
    <t>緑町D（八王子総合ホール）</t>
  </si>
  <si>
    <t>緑町E（ｷｬｽﾃｨﾝｸﾞ八王子店）</t>
  </si>
  <si>
    <t>小比企町A（小比企団地自治会館）</t>
  </si>
  <si>
    <t>小比企町B（由井第三小学校）</t>
  </si>
  <si>
    <t>小比企町C（聖パウロ病院）</t>
  </si>
  <si>
    <t>小比企町D（中小比企停留所）</t>
  </si>
  <si>
    <t>小比企町Ｅ（小比企下向公園北部・南部）</t>
  </si>
  <si>
    <t>緑町・小比企町</t>
  </si>
  <si>
    <t>山田町A（ｾﾝﾃｨ冨士森）</t>
  </si>
  <si>
    <t>山田町B（山田公園）</t>
  </si>
  <si>
    <t>山田町C（桝形公園）</t>
  </si>
  <si>
    <t>めじろ台1A4B</t>
  </si>
  <si>
    <t>めじろ台1B</t>
  </si>
  <si>
    <t>めじろ台2A</t>
  </si>
  <si>
    <t>めじろ台2B</t>
  </si>
  <si>
    <t>めじろ台3A</t>
  </si>
  <si>
    <t>めじろ台4A</t>
  </si>
  <si>
    <t>山田町・めじろ台</t>
  </si>
  <si>
    <t>日野A（まつばやし地区広場）</t>
  </si>
  <si>
    <t>旭が丘1A</t>
  </si>
  <si>
    <t>南平1A</t>
  </si>
  <si>
    <t>日野B（四小）</t>
  </si>
  <si>
    <t>旭が丘2A</t>
  </si>
  <si>
    <t>南平1B</t>
  </si>
  <si>
    <t>日野本町3A</t>
  </si>
  <si>
    <t>旭が丘2B</t>
  </si>
  <si>
    <t>南平2A</t>
  </si>
  <si>
    <t>日野本町4A7A</t>
  </si>
  <si>
    <t>旭が丘2C3A6A</t>
  </si>
  <si>
    <t>南平3A4B</t>
  </si>
  <si>
    <t>栄町1A2A</t>
  </si>
  <si>
    <t>旭が丘4A5A6B</t>
  </si>
  <si>
    <t>南平4A7A</t>
  </si>
  <si>
    <t>栄町4A</t>
  </si>
  <si>
    <t>旭が丘</t>
  </si>
  <si>
    <t>南平4C5B</t>
  </si>
  <si>
    <t>日野本町・日野・栄町</t>
  </si>
  <si>
    <t>多摩平1A2C</t>
  </si>
  <si>
    <t>新町1A3B</t>
  </si>
  <si>
    <t>南平5C</t>
  </si>
  <si>
    <t>新町3A</t>
  </si>
  <si>
    <t>南平6A</t>
  </si>
  <si>
    <t>日野台1A</t>
  </si>
  <si>
    <t>多摩平2A4A</t>
  </si>
  <si>
    <t>南平6B7B8A</t>
  </si>
  <si>
    <t>日野台2A</t>
  </si>
  <si>
    <t>多摩平2B</t>
  </si>
  <si>
    <t>南平9A</t>
  </si>
  <si>
    <t>日野台4A</t>
  </si>
  <si>
    <t>南平</t>
  </si>
  <si>
    <t>日野台5A</t>
  </si>
  <si>
    <t>高幡A（高幡不動駅南側）</t>
  </si>
  <si>
    <t>日野台・新町</t>
  </si>
  <si>
    <t>多摩平3A</t>
  </si>
  <si>
    <t>大坂上1A3A</t>
  </si>
  <si>
    <t>多摩平3B</t>
  </si>
  <si>
    <t>高幡C（潤徳小学校周辺）</t>
  </si>
  <si>
    <t>大坂上1B2A</t>
  </si>
  <si>
    <t>多摩平4C</t>
  </si>
  <si>
    <t>新井B（複合施設フェニックス）</t>
  </si>
  <si>
    <t>大坂上4A</t>
  </si>
  <si>
    <t>神明2A3A4A</t>
  </si>
  <si>
    <t>多摩平</t>
  </si>
  <si>
    <t>新井D（日野新井ｱﾊﾟｰﾄ）</t>
  </si>
  <si>
    <t>大坂上・神明</t>
  </si>
  <si>
    <t>東豊田1A2B</t>
  </si>
  <si>
    <t>東豊田2A4A</t>
  </si>
  <si>
    <t>東豊田3A</t>
  </si>
  <si>
    <t>高幡・新井</t>
  </si>
  <si>
    <t>豊田4A</t>
  </si>
  <si>
    <t>豊田4B</t>
  </si>
  <si>
    <t>東豊田・豊田</t>
  </si>
  <si>
    <t>東平山1A</t>
  </si>
  <si>
    <t>東平山2A3A</t>
  </si>
  <si>
    <t>東平山2B</t>
  </si>
  <si>
    <t>東平山2C3B</t>
  </si>
  <si>
    <t>西平山1A</t>
  </si>
  <si>
    <t>西平山1B2A3A</t>
  </si>
  <si>
    <t>東平山・西平山</t>
  </si>
  <si>
    <t>平山2A</t>
  </si>
  <si>
    <t>平山4A</t>
  </si>
  <si>
    <t>平山4B</t>
  </si>
  <si>
    <t>平山6B</t>
  </si>
  <si>
    <t>平山</t>
  </si>
  <si>
    <t>万町</t>
    <phoneticPr fontId="11"/>
  </si>
  <si>
    <t>七国1A</t>
    <rPh sb="0" eb="2">
      <t>シチコク</t>
    </rPh>
    <phoneticPr fontId="11"/>
  </si>
  <si>
    <t>七国2A</t>
    <rPh sb="0" eb="2">
      <t>シチコク</t>
    </rPh>
    <phoneticPr fontId="11"/>
  </si>
  <si>
    <t>七国3A</t>
    <rPh sb="0" eb="2">
      <t>シチコク</t>
    </rPh>
    <phoneticPr fontId="11"/>
  </si>
  <si>
    <t>西片倉2A</t>
    <rPh sb="0" eb="1">
      <t>ニシ</t>
    </rPh>
    <rPh sb="1" eb="3">
      <t>カタクラ</t>
    </rPh>
    <phoneticPr fontId="11"/>
  </si>
  <si>
    <t>日野本町4B5A</t>
    <rPh sb="0" eb="2">
      <t>ヒノ</t>
    </rPh>
    <rPh sb="2" eb="4">
      <t>ホンチョウ</t>
    </rPh>
    <phoneticPr fontId="11"/>
  </si>
  <si>
    <t>神明1A</t>
    <phoneticPr fontId="11"/>
  </si>
  <si>
    <t>豊田2B</t>
    <rPh sb="0" eb="2">
      <t>トヨダ</t>
    </rPh>
    <phoneticPr fontId="11"/>
  </si>
  <si>
    <t>みつい台・中野町・谷野町</t>
    <rPh sb="9" eb="11">
      <t>ヤノ</t>
    </rPh>
    <rPh sb="11" eb="12">
      <t>マチ</t>
    </rPh>
    <phoneticPr fontId="11"/>
  </si>
  <si>
    <t>四谷町B（泉町住宅7・9号棟）</t>
    <phoneticPr fontId="11"/>
  </si>
  <si>
    <t>泉町C（泉町住宅1～6・8号棟）</t>
    <phoneticPr fontId="11"/>
  </si>
  <si>
    <t>大楽寺町G（カーサミラ）</t>
    <phoneticPr fontId="11"/>
  </si>
  <si>
    <t>西片倉3A</t>
    <phoneticPr fontId="11"/>
  </si>
  <si>
    <t>初沢町B（三和団地）</t>
    <rPh sb="5" eb="7">
      <t>サンワ</t>
    </rPh>
    <rPh sb="7" eb="9">
      <t>ダンチ</t>
    </rPh>
    <phoneticPr fontId="11"/>
  </si>
  <si>
    <t>犬目町C（犬目変電所）</t>
    <rPh sb="5" eb="7">
      <t>イヌメ</t>
    </rPh>
    <rPh sb="7" eb="9">
      <t>ヘンデン</t>
    </rPh>
    <rPh sb="9" eb="10">
      <t>ショ</t>
    </rPh>
    <phoneticPr fontId="11"/>
  </si>
  <si>
    <t>楢原町H（唐松住宅）</t>
    <rPh sb="5" eb="7">
      <t>カラマツ</t>
    </rPh>
    <rPh sb="7" eb="9">
      <t>ジュウタク</t>
    </rPh>
    <phoneticPr fontId="11"/>
  </si>
  <si>
    <t>中野上町3B</t>
    <phoneticPr fontId="11"/>
  </si>
  <si>
    <t>中野山王3C</t>
    <phoneticPr fontId="11"/>
  </si>
  <si>
    <t>小宮町D（小宮会館）</t>
    <rPh sb="5" eb="7">
      <t>コミヤ</t>
    </rPh>
    <rPh sb="7" eb="9">
      <t>カイカン</t>
    </rPh>
    <phoneticPr fontId="11"/>
  </si>
  <si>
    <t>並木町B（ｻﾞ･ﾏｰｹｯﾄﾌﾟﾚｲｽ八王子並木町）</t>
    <phoneticPr fontId="11"/>
  </si>
  <si>
    <t>八王子北版</t>
    <rPh sb="0" eb="3">
      <t>ハチオウジ</t>
    </rPh>
    <rPh sb="3" eb="4">
      <t>キタ</t>
    </rPh>
    <rPh sb="4" eb="5">
      <t>バン</t>
    </rPh>
    <phoneticPr fontId="2"/>
  </si>
  <si>
    <t>八王子中央版</t>
    <rPh sb="0" eb="3">
      <t>ハチオウジ</t>
    </rPh>
    <rPh sb="3" eb="5">
      <t>チュウオウ</t>
    </rPh>
    <rPh sb="5" eb="6">
      <t>バン</t>
    </rPh>
    <phoneticPr fontId="2"/>
  </si>
  <si>
    <t>長房町N（都営長房第二ｱﾊﾟｰﾄ）</t>
    <phoneticPr fontId="11"/>
  </si>
  <si>
    <t>元八王子1C</t>
    <phoneticPr fontId="11"/>
  </si>
  <si>
    <t>片倉町N（由井第二小学校）</t>
    <phoneticPr fontId="11"/>
  </si>
  <si>
    <t>万願寺1</t>
    <phoneticPr fontId="11"/>
  </si>
  <si>
    <t>東豊田1B</t>
    <phoneticPr fontId="11"/>
  </si>
  <si>
    <t>八王子西・高尾版</t>
    <rPh sb="0" eb="3">
      <t>ハチオウジ</t>
    </rPh>
    <rPh sb="3" eb="4">
      <t>ニシ</t>
    </rPh>
    <rPh sb="5" eb="7">
      <t>タカオ</t>
    </rPh>
    <rPh sb="7" eb="8">
      <t>ハン</t>
    </rPh>
    <phoneticPr fontId="2"/>
  </si>
  <si>
    <t>八王子南版</t>
    <rPh sb="0" eb="3">
      <t>ハチオウジ</t>
    </rPh>
    <rPh sb="3" eb="4">
      <t>ミナミ</t>
    </rPh>
    <rPh sb="4" eb="5">
      <t>ハン</t>
    </rPh>
    <phoneticPr fontId="2"/>
  </si>
  <si>
    <t>日野版</t>
    <rPh sb="0" eb="2">
      <t>ヒノ</t>
    </rPh>
    <rPh sb="2" eb="3">
      <t>バン</t>
    </rPh>
    <phoneticPr fontId="2"/>
  </si>
  <si>
    <t>絹ヶ丘3A</t>
    <phoneticPr fontId="11"/>
  </si>
  <si>
    <t>多摩平2D4B7A</t>
    <phoneticPr fontId="11"/>
  </si>
  <si>
    <t>折込エリア申込書　（　日野版　）</t>
    <phoneticPr fontId="2"/>
  </si>
  <si>
    <t>※現在、ショッパー本紙増部中に伴い、発行週によっては当月エリア表に記載している配布数が増えることがあります。</t>
    <phoneticPr fontId="11"/>
  </si>
  <si>
    <t>　　その際は、本紙増部分に限り、チラシが折り込まれないことがありますのでご了承ください。</t>
    <phoneticPr fontId="11"/>
  </si>
  <si>
    <t>川口町Ｄ（駒形公園）</t>
    <rPh sb="0" eb="3">
      <t>カワグチマチ</t>
    </rPh>
    <rPh sb="5" eb="7">
      <t>コマガタ</t>
    </rPh>
    <rPh sb="7" eb="9">
      <t>コウエン</t>
    </rPh>
    <phoneticPr fontId="11"/>
  </si>
  <si>
    <t>谷野町A（七社神社）</t>
    <rPh sb="0" eb="1">
      <t>タニ</t>
    </rPh>
    <rPh sb="5" eb="7">
      <t>ナナシャ</t>
    </rPh>
    <rPh sb="7" eb="9">
      <t>ジンジャ</t>
    </rPh>
    <phoneticPr fontId="11"/>
  </si>
  <si>
    <t>多摩平2F</t>
    <phoneticPr fontId="11"/>
  </si>
  <si>
    <t>石川町Ｆ（石川東公園）</t>
    <rPh sb="5" eb="7">
      <t>イシカワ</t>
    </rPh>
    <rPh sb="7" eb="8">
      <t>ヒガシ</t>
    </rPh>
    <rPh sb="8" eb="10">
      <t>コウエン</t>
    </rPh>
    <phoneticPr fontId="11"/>
  </si>
  <si>
    <t>横川町Ｊ（つつじが丘住宅）</t>
    <rPh sb="9" eb="10">
      <t>オカ</t>
    </rPh>
    <rPh sb="10" eb="12">
      <t>ジュウタク</t>
    </rPh>
    <phoneticPr fontId="11"/>
  </si>
  <si>
    <t>寺田町Ａ（寺田団地駐在所）</t>
    <rPh sb="0" eb="2">
      <t>テラダ</t>
    </rPh>
    <rPh sb="2" eb="3">
      <t>マチ</t>
    </rPh>
    <rPh sb="5" eb="7">
      <t>テラダ</t>
    </rPh>
    <rPh sb="7" eb="8">
      <t>ダン</t>
    </rPh>
    <rPh sb="9" eb="11">
      <t>チュウザイ</t>
    </rPh>
    <rPh sb="11" eb="12">
      <t>ジョ</t>
    </rPh>
    <phoneticPr fontId="11"/>
  </si>
  <si>
    <t>川口町Ｅ（川口児童館）</t>
    <rPh sb="0" eb="3">
      <t>カワグチマチ</t>
    </rPh>
    <rPh sb="5" eb="7">
      <t>カワグチ</t>
    </rPh>
    <rPh sb="7" eb="10">
      <t>ジドウカン</t>
    </rPh>
    <phoneticPr fontId="11"/>
  </si>
  <si>
    <t>北野台2A</t>
    <phoneticPr fontId="11"/>
  </si>
  <si>
    <t>北野台3A</t>
    <phoneticPr fontId="11"/>
  </si>
  <si>
    <t>楢原町Ｉ（楢原ユピオ）</t>
    <rPh sb="5" eb="7">
      <t>ナラハラ</t>
    </rPh>
    <phoneticPr fontId="11"/>
  </si>
  <si>
    <t>　</t>
  </si>
  <si>
    <t>狭間町F（シャルムベルシー）</t>
    <phoneticPr fontId="11"/>
  </si>
  <si>
    <t>長房町L（長房東団地）</t>
    <rPh sb="7" eb="8">
      <t>ヒガシ</t>
    </rPh>
    <rPh sb="8" eb="10">
      <t>ダンチ</t>
    </rPh>
    <phoneticPr fontId="11"/>
  </si>
  <si>
    <t>明神町1B</t>
    <phoneticPr fontId="11"/>
  </si>
  <si>
    <t>散田町3C</t>
    <phoneticPr fontId="11"/>
  </si>
  <si>
    <t>中野山王2Ｂ</t>
    <rPh sb="0" eb="4">
      <t>ナカノサンノウ</t>
    </rPh>
    <phoneticPr fontId="11"/>
  </si>
  <si>
    <t>元八王子3B</t>
    <phoneticPr fontId="11"/>
  </si>
  <si>
    <t>※チラシ納品は、発行を希望される前週の金曜日12：00までに右記納品先までお願い致します。</t>
    <rPh sb="19" eb="20">
      <t>キン</t>
    </rPh>
    <phoneticPr fontId="2"/>
  </si>
  <si>
    <t>元本郷町3Ｂ</t>
    <phoneticPr fontId="11"/>
  </si>
  <si>
    <t>散田町4B</t>
    <phoneticPr fontId="11"/>
  </si>
  <si>
    <t>千人町2D3C4C</t>
    <phoneticPr fontId="11"/>
  </si>
  <si>
    <t>散田町3D</t>
    <phoneticPr fontId="11"/>
  </si>
  <si>
    <t>多摩平6B</t>
    <phoneticPr fontId="11"/>
  </si>
  <si>
    <t>多摩平7B</t>
    <phoneticPr fontId="11"/>
  </si>
  <si>
    <t>楢原町C（楢原小学校）</t>
    <rPh sb="5" eb="7">
      <t>ナラハラ</t>
    </rPh>
    <rPh sb="7" eb="10">
      <t>ショウガッコウ</t>
    </rPh>
    <phoneticPr fontId="11"/>
  </si>
  <si>
    <t>多摩平1B</t>
    <rPh sb="0" eb="3">
      <t>タマダイラ</t>
    </rPh>
    <phoneticPr fontId="11"/>
  </si>
  <si>
    <t>チラシお申込・お問合せ先</t>
    <rPh sb="4" eb="6">
      <t>モウシコミ</t>
    </rPh>
    <rPh sb="8" eb="10">
      <t>トイアワ</t>
    </rPh>
    <rPh sb="11" eb="12">
      <t>サキ</t>
    </rPh>
    <phoneticPr fontId="11"/>
  </si>
  <si>
    <t>★こちらの申込書は当社ホームページからもご出力頂けます。 http://www.shopper.jp</t>
    <phoneticPr fontId="2"/>
  </si>
  <si>
    <t>★こちらの申込書は当社ホームページからもご出力頂けます。 http://www.shopper.jp</t>
    <phoneticPr fontId="2"/>
  </si>
  <si>
    <r>
      <t>散田町5</t>
    </r>
    <r>
      <rPr>
        <sz val="12"/>
        <color theme="1"/>
        <rFont val="ＭＳ Ｐゴシック"/>
        <family val="3"/>
        <charset val="128"/>
        <scheme val="minor"/>
      </rPr>
      <t>D</t>
    </r>
    <phoneticPr fontId="11"/>
  </si>
  <si>
    <t>※エリア部数と同数の折込をご希望の場合は『●』を、少ない部数をご希望の場合は数字を、チェック欄に入力ください。</t>
    <phoneticPr fontId="11"/>
  </si>
  <si>
    <t>※水・木・金曜の3日間で配布となります。(時期によっては変則発行になる場合がございます。詳しくはお問合せください）</t>
  </si>
  <si>
    <t>※配送品質保持の為に、1エリアの折込部数は200部以上でご依頼ください（200部未満エリアは除く）</t>
    <phoneticPr fontId="2"/>
  </si>
  <si>
    <t>※配布部数はエリア内にある実際の世帯数と一致しない場合がございます。</t>
    <phoneticPr fontId="11"/>
  </si>
  <si>
    <t>※お申込は、発行を希望される前週の木曜日17：00までにお願い致します。</t>
  </si>
  <si>
    <t>多摩平5A</t>
    <phoneticPr fontId="11"/>
  </si>
  <si>
    <t>多摩平6A</t>
    <phoneticPr fontId="11"/>
  </si>
  <si>
    <t>久保山町・丸山町</t>
    <phoneticPr fontId="11"/>
  </si>
  <si>
    <t>北野台・絹ヶ丘・南陽台・下柚木</t>
    <rPh sb="12" eb="13">
      <t>シタ</t>
    </rPh>
    <rPh sb="13" eb="14">
      <t>ユズ</t>
    </rPh>
    <rPh sb="14" eb="15">
      <t>キ</t>
    </rPh>
    <phoneticPr fontId="11"/>
  </si>
  <si>
    <t>大和田町1C3Ｂ</t>
    <phoneticPr fontId="11"/>
  </si>
  <si>
    <t>中野上町・中野山王</t>
    <phoneticPr fontId="11"/>
  </si>
  <si>
    <t>川口町</t>
    <rPh sb="0" eb="2">
      <t>カワグチ</t>
    </rPh>
    <rPh sb="2" eb="3">
      <t>マチ</t>
    </rPh>
    <phoneticPr fontId="11"/>
  </si>
  <si>
    <t>上壱分方町</t>
    <phoneticPr fontId="11"/>
  </si>
  <si>
    <t>犬目町D</t>
    <phoneticPr fontId="11"/>
  </si>
  <si>
    <t>多摩平2G</t>
    <phoneticPr fontId="11"/>
  </si>
  <si>
    <t>三沢4A</t>
    <rPh sb="0" eb="2">
      <t>ミサワ</t>
    </rPh>
    <phoneticPr fontId="11"/>
  </si>
  <si>
    <t>三沢・百草</t>
    <rPh sb="0" eb="2">
      <t>ミサワ</t>
    </rPh>
    <phoneticPr fontId="11"/>
  </si>
  <si>
    <t>高倉町A（新田公園）</t>
    <phoneticPr fontId="11"/>
  </si>
  <si>
    <t>横山町B（新聞500部）</t>
    <rPh sb="5" eb="7">
      <t>シンブン</t>
    </rPh>
    <rPh sb="10" eb="11">
      <t>ブ</t>
    </rPh>
    <phoneticPr fontId="11"/>
  </si>
  <si>
    <t>寺田町E（寺田緑地西側）</t>
    <phoneticPr fontId="11"/>
  </si>
  <si>
    <t>寺田町</t>
    <phoneticPr fontId="11"/>
  </si>
  <si>
    <t>長房町O（慈眼寺）</t>
    <rPh sb="5" eb="6">
      <t>ジ</t>
    </rPh>
    <rPh sb="6" eb="7">
      <t>ガン</t>
    </rPh>
    <rPh sb="7" eb="8">
      <t>テラ</t>
    </rPh>
    <phoneticPr fontId="11"/>
  </si>
  <si>
    <t>追分町C（新聞469部）</t>
    <rPh sb="5" eb="7">
      <t>シンブン</t>
    </rPh>
    <rPh sb="10" eb="11">
      <t>ブ</t>
    </rPh>
    <phoneticPr fontId="11"/>
  </si>
  <si>
    <t>元横山町2E</t>
    <phoneticPr fontId="11"/>
  </si>
  <si>
    <t>弐分方町B（タウンホーム二分方）</t>
    <phoneticPr fontId="11"/>
  </si>
  <si>
    <t>平山3A6A</t>
    <phoneticPr fontId="11"/>
  </si>
  <si>
    <t>西平山5A</t>
    <phoneticPr fontId="11"/>
  </si>
  <si>
    <t>平山1A</t>
    <phoneticPr fontId="11"/>
  </si>
  <si>
    <t>中野上町5A</t>
    <phoneticPr fontId="11"/>
  </si>
  <si>
    <t>豊田3A</t>
    <phoneticPr fontId="11"/>
  </si>
  <si>
    <t>豊田2A3B</t>
    <phoneticPr fontId="11"/>
  </si>
  <si>
    <t>中野上町4A</t>
    <phoneticPr fontId="11"/>
  </si>
  <si>
    <t>西寺方町C（宝生寺団地）</t>
    <phoneticPr fontId="11"/>
  </si>
  <si>
    <t>西寺方町D（宝生寺団地）</t>
    <phoneticPr fontId="11"/>
  </si>
  <si>
    <t>百草A（自然公園前交差点側）</t>
    <phoneticPr fontId="11"/>
  </si>
  <si>
    <t>大塚・東中野</t>
    <rPh sb="0" eb="2">
      <t>オオツカ</t>
    </rPh>
    <rPh sb="3" eb="6">
      <t>ヒガシナカノ</t>
    </rPh>
    <phoneticPr fontId="11"/>
  </si>
  <si>
    <t>大塚A</t>
    <rPh sb="0" eb="2">
      <t>オオツカ</t>
    </rPh>
    <phoneticPr fontId="11"/>
  </si>
  <si>
    <t>東中野A</t>
    <rPh sb="0" eb="1">
      <t>ヒガシ</t>
    </rPh>
    <rPh sb="1" eb="3">
      <t>ナカノ</t>
    </rPh>
    <phoneticPr fontId="11"/>
  </si>
  <si>
    <t>平山5A</t>
    <phoneticPr fontId="11"/>
  </si>
  <si>
    <t>元横山町3B</t>
    <phoneticPr fontId="11"/>
  </si>
  <si>
    <t>長沼町G（都営長沼アパート1～4号棟）</t>
    <rPh sb="5" eb="7">
      <t>トエイ</t>
    </rPh>
    <rPh sb="7" eb="9">
      <t>ナガヌマ</t>
    </rPh>
    <rPh sb="16" eb="18">
      <t>ゴウトウ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</si>
</sst>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分&quot;"/>
    <numFmt numFmtId="177" formatCode="&quot;更新日　&quot;yyyy/m/d"/>
    <numFmt numFmtId="178" formatCode="m/d"/>
    <numFmt numFmtId="179" formatCode="#,###&quot;部&quot;"/>
    <numFmt numFmtId="180" formatCode="m/d;@"/>
    <numFmt numFmtId="181" formatCode="#,##0&quot;部&quot;"/>
  </numFmts>
  <fonts count="8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sz val="20"/>
      <name val="ＭＳ Ｐゴシック"/>
      <family val="3"/>
      <charset val="128"/>
    </font>
    <font>
      <b/>
      <sz val="16"/>
      <name val="ＭＳ Ｐゴシック"/>
      <family val="3"/>
      <charset val="128"/>
    </font>
    <font>
      <sz val="12"/>
      <name val="ＭＳ Ｐゴシック"/>
      <family val="3"/>
      <charset val="128"/>
    </font>
    <font>
      <sz val="11"/>
      <color indexed="9"/>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z val="11"/>
      <color rgb="FF9C0006"/>
      <name val="ＭＳ Ｐゴシック"/>
      <family val="3"/>
      <charset val="128"/>
      <scheme val="minor"/>
    </font>
    <font>
      <sz val="11"/>
      <color indexed="8"/>
      <name val="ＭＳ Ｐゴシック"/>
      <family val="3"/>
      <charset val="128"/>
    </font>
    <font>
      <sz val="36"/>
      <name val="ＭＳ Ｐゴシック"/>
      <family val="3"/>
      <charset val="128"/>
    </font>
    <font>
      <sz val="11"/>
      <name val="ＭＳ Ｐゴシック"/>
      <family val="3"/>
      <charset val="128"/>
    </font>
    <font>
      <sz val="28"/>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sz val="14"/>
      <name val="ＭＳ Ｐゴシック"/>
      <family val="3"/>
      <charset val="128"/>
    </font>
    <font>
      <b/>
      <sz val="14"/>
      <name val="ＭＳ Ｐゴシック"/>
      <family val="3"/>
      <charset val="128"/>
    </font>
    <font>
      <b/>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22"/>
      <color theme="0"/>
      <name val="ＭＳ Ｐゴシック"/>
      <family val="3"/>
      <charset val="128"/>
      <scheme val="minor"/>
    </font>
    <font>
      <sz val="11"/>
      <color indexed="8"/>
      <name val="ＭＳ Ｐゴシック"/>
      <family val="3"/>
      <charset val="128"/>
    </font>
    <font>
      <b/>
      <sz val="11"/>
      <name val="ＭＳ Ｐゴシック"/>
      <family val="3"/>
      <charset val="128"/>
    </font>
    <font>
      <sz val="36"/>
      <name val="ＭＳ Ｐゴシック"/>
      <family val="3"/>
      <charset val="128"/>
    </font>
    <font>
      <sz val="11"/>
      <name val="ＭＳ Ｐゴシック"/>
      <family val="3"/>
      <charset val="128"/>
    </font>
    <font>
      <sz val="28"/>
      <name val="ＭＳ Ｐゴシック"/>
      <family val="3"/>
      <charset val="128"/>
    </font>
    <font>
      <sz val="11"/>
      <color indexed="9"/>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sz val="14"/>
      <name val="ＭＳ Ｐゴシック"/>
      <family val="3"/>
      <charset val="128"/>
    </font>
    <font>
      <b/>
      <sz val="14"/>
      <name val="ＭＳ Ｐゴシック"/>
      <family val="3"/>
      <charset val="128"/>
    </font>
    <font>
      <b/>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font>
    <font>
      <sz val="11"/>
      <color theme="0"/>
      <name val="ＭＳ Ｐゴシック"/>
      <family val="3"/>
      <charset val="128"/>
    </font>
    <font>
      <b/>
      <sz val="22"/>
      <color theme="0"/>
      <name val="ＭＳ Ｐゴシック"/>
      <family val="3"/>
      <charset val="128"/>
      <scheme val="minor"/>
    </font>
    <font>
      <b/>
      <sz val="20"/>
      <name val="ＭＳ Ｐゴシック"/>
      <family val="3"/>
      <charset val="128"/>
    </font>
    <font>
      <sz val="11"/>
      <color indexed="8"/>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b/>
      <sz val="22"/>
      <color theme="0"/>
      <name val="ＭＳ Ｐゴシック"/>
      <family val="3"/>
      <charset val="128"/>
    </font>
    <font>
      <sz val="36"/>
      <name val="ＭＳ Ｐゴシック"/>
      <family val="3"/>
      <charset val="128"/>
    </font>
    <font>
      <sz val="11"/>
      <name val="ＭＳ Ｐゴシック"/>
      <family val="3"/>
      <charset val="128"/>
    </font>
    <font>
      <sz val="28"/>
      <name val="ＭＳ Ｐゴシック"/>
      <family val="3"/>
      <charset val="128"/>
    </font>
    <font>
      <sz val="36"/>
      <color theme="0"/>
      <name val="ＭＳ Ｐゴシック"/>
      <family val="3"/>
      <charset val="128"/>
    </font>
    <font>
      <sz val="11"/>
      <color indexed="9"/>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sz val="14"/>
      <name val="ＭＳ Ｐゴシック"/>
      <family val="3"/>
      <charset val="128"/>
    </font>
    <font>
      <b/>
      <sz val="14"/>
      <name val="ＭＳ Ｐゴシック"/>
      <family val="3"/>
      <charset val="128"/>
    </font>
    <font>
      <b/>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indexed="8"/>
      <name val="ＭＳ Ｐゴシック"/>
      <family val="3"/>
      <charset val="128"/>
    </font>
    <font>
      <b/>
      <sz val="22"/>
      <color theme="0"/>
      <name val="ＭＳ Ｐゴシック"/>
      <family val="3"/>
      <charset val="128"/>
    </font>
    <font>
      <b/>
      <sz val="22"/>
      <color theme="0"/>
      <name val="ＭＳ Ｐゴシック"/>
      <family val="3"/>
      <charset val="128"/>
      <scheme val="minor"/>
    </font>
    <font>
      <b/>
      <sz val="20"/>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s>
  <fills count="10">
    <fill>
      <patternFill patternType="none"/>
    </fill>
    <fill>
      <patternFill patternType="gray125"/>
    </fill>
    <fill>
      <patternFill patternType="solid">
        <fgColor indexed="22"/>
        <bgColor indexed="64"/>
      </patternFill>
    </fill>
    <fill>
      <patternFill patternType="mediumGray">
        <fgColor indexed="22"/>
      </patternFill>
    </fill>
    <fill>
      <patternFill patternType="solid">
        <fgColor rgb="FFC0C0C0"/>
        <bgColor indexed="64"/>
      </patternFill>
    </fill>
    <fill>
      <patternFill patternType="lightGray">
        <fgColor theme="0" tint="-0.34998626667073579"/>
        <bgColor rgb="FFFFFF00"/>
      </patternFill>
    </fill>
    <fill>
      <patternFill patternType="solid">
        <fgColor theme="1" tint="0.14999847407452621"/>
        <bgColor indexed="64"/>
      </patternFill>
    </fill>
    <fill>
      <patternFill patternType="solid">
        <fgColor rgb="FFFFC000"/>
        <bgColor indexed="64"/>
      </patternFill>
    </fill>
    <fill>
      <patternFill patternType="solid">
        <fgColor theme="8" tint="-0.249977111117893"/>
        <bgColor indexed="64"/>
      </patternFill>
    </fill>
    <fill>
      <patternFill patternType="solid">
        <fgColor theme="1" tint="0.14996795556505021"/>
        <bgColor indexed="64"/>
      </patternFill>
    </fill>
  </fills>
  <borders count="91">
    <border>
      <left/>
      <right/>
      <top/>
      <bottom/>
      <diagonal/>
    </border>
    <border>
      <left/>
      <right/>
      <top/>
      <bottom style="thick">
        <color indexed="64"/>
      </bottom>
      <diagonal/>
    </border>
    <border>
      <left/>
      <right/>
      <top style="thin">
        <color indexed="64"/>
      </top>
      <bottom style="hair">
        <color indexed="64"/>
      </bottom>
      <diagonal/>
    </border>
    <border>
      <left style="thick">
        <color indexed="64"/>
      </left>
      <right/>
      <top style="hair">
        <color indexed="64"/>
      </top>
      <bottom/>
      <diagonal/>
    </border>
    <border>
      <left/>
      <right/>
      <top style="hair">
        <color indexed="64"/>
      </top>
      <bottom/>
      <diagonal/>
    </border>
    <border>
      <left style="thick">
        <color indexed="64"/>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top style="thick">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diagonal/>
    </border>
    <border>
      <left/>
      <right style="hair">
        <color indexed="64"/>
      </right>
      <top/>
      <bottom style="thin">
        <color indexed="64"/>
      </bottom>
      <diagonal/>
    </border>
    <border>
      <left/>
      <right/>
      <top style="thin">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hair">
        <color indexed="64"/>
      </bottom>
      <diagonal/>
    </border>
    <border>
      <left/>
      <right style="thin">
        <color indexed="64"/>
      </right>
      <top style="thick">
        <color indexed="64"/>
      </top>
      <bottom/>
      <diagonal/>
    </border>
    <border>
      <left style="thick">
        <color indexed="64"/>
      </left>
      <right/>
      <top/>
      <bottom/>
      <diagonal/>
    </border>
    <border>
      <left/>
      <right style="thin">
        <color indexed="64"/>
      </right>
      <top/>
      <bottom/>
      <diagonal/>
    </border>
    <border>
      <left/>
      <right/>
      <top/>
      <bottom style="hair">
        <color indexed="64"/>
      </bottom>
      <diagonal/>
    </border>
    <border>
      <left style="thin">
        <color indexed="64"/>
      </left>
      <right/>
      <top/>
      <bottom/>
      <diagonal/>
    </border>
    <border>
      <left/>
      <right style="thin">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thin">
        <color indexed="64"/>
      </left>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style="hair">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ck">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ck">
        <color indexed="64"/>
      </right>
      <top style="hair">
        <color indexed="64"/>
      </top>
      <bottom/>
      <diagonal/>
    </border>
    <border>
      <left/>
      <right style="medium">
        <color indexed="64"/>
      </right>
      <top style="thick">
        <color indexed="64"/>
      </top>
      <bottom/>
      <diagonal/>
    </border>
    <border>
      <left style="thin">
        <color indexed="64"/>
      </left>
      <right/>
      <top/>
      <bottom style="hair">
        <color indexed="64"/>
      </bottom>
      <diagonal/>
    </border>
    <border>
      <left/>
      <right style="thick">
        <color indexed="64"/>
      </right>
      <top/>
      <bottom style="hair">
        <color indexed="64"/>
      </bottom>
      <diagonal/>
    </border>
    <border>
      <left style="medium">
        <color indexed="64"/>
      </left>
      <right/>
      <top/>
      <bottom style="hair">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xf numFmtId="0" fontId="12" fillId="0" borderId="0">
      <alignment vertical="center"/>
    </xf>
  </cellStyleXfs>
  <cellXfs count="809">
    <xf numFmtId="0" fontId="0" fillId="0" borderId="0" xfId="0">
      <alignment vertical="center"/>
    </xf>
    <xf numFmtId="180" fontId="8" fillId="0" borderId="0" xfId="0" applyNumberFormat="1" applyFont="1" applyAlignment="1" applyProtection="1">
      <alignment vertical="center" shrinkToFit="1"/>
      <protection locked="0"/>
    </xf>
    <xf numFmtId="0" fontId="14" fillId="0" borderId="0" xfId="0" applyFont="1" applyProtection="1">
      <alignment vertical="center"/>
      <protection locked="0"/>
    </xf>
    <xf numFmtId="176" fontId="15" fillId="0" borderId="0" xfId="0" applyNumberFormat="1" applyFont="1" applyAlignment="1" applyProtection="1">
      <protection locked="0"/>
    </xf>
    <xf numFmtId="0" fontId="14" fillId="0" borderId="0" xfId="0" applyFont="1">
      <alignment vertical="center"/>
    </xf>
    <xf numFmtId="0" fontId="13" fillId="0" borderId="1" xfId="0" applyFont="1" applyBorder="1" applyAlignment="1" applyProtection="1">
      <alignment vertical="center" shrinkToFit="1"/>
      <protection locked="0"/>
    </xf>
    <xf numFmtId="0" fontId="14" fillId="0" borderId="1" xfId="0" applyFont="1" applyBorder="1" applyProtection="1">
      <alignment vertical="center"/>
      <protection locked="0"/>
    </xf>
    <xf numFmtId="177" fontId="16" fillId="0" borderId="0" xfId="0" applyNumberFormat="1" applyFont="1" applyAlignment="1" applyProtection="1">
      <alignment vertical="top"/>
      <protection locked="0"/>
    </xf>
    <xf numFmtId="0" fontId="14" fillId="2" borderId="2" xfId="0" applyFont="1" applyFill="1" applyBorder="1" applyProtection="1">
      <alignment vertical="center"/>
      <protection locked="0"/>
    </xf>
    <xf numFmtId="0" fontId="14" fillId="3" borderId="3" xfId="0" applyFont="1" applyFill="1" applyBorder="1" applyProtection="1">
      <alignment vertical="center"/>
      <protection locked="0"/>
    </xf>
    <xf numFmtId="0" fontId="14" fillId="3" borderId="4" xfId="0" applyFont="1" applyFill="1" applyBorder="1" applyProtection="1">
      <alignment vertical="center"/>
      <protection locked="0"/>
    </xf>
    <xf numFmtId="0" fontId="14" fillId="3" borderId="5" xfId="0" applyFont="1" applyFill="1" applyBorder="1" applyProtection="1">
      <alignment vertical="center"/>
      <protection locked="0"/>
    </xf>
    <xf numFmtId="0" fontId="14" fillId="3" borderId="6" xfId="0" applyFont="1" applyFill="1" applyBorder="1" applyProtection="1">
      <alignment vertical="center"/>
      <protection locked="0"/>
    </xf>
    <xf numFmtId="0" fontId="14" fillId="0" borderId="7" xfId="0" applyFont="1" applyBorder="1" applyProtection="1">
      <alignment vertical="center"/>
      <protection locked="0"/>
    </xf>
    <xf numFmtId="0" fontId="14" fillId="3" borderId="12" xfId="0" applyFont="1" applyFill="1" applyBorder="1" applyProtection="1">
      <alignment vertical="center"/>
      <protection locked="0"/>
    </xf>
    <xf numFmtId="0" fontId="14" fillId="2" borderId="8" xfId="0" applyFont="1" applyFill="1" applyBorder="1" applyProtection="1">
      <alignment vertical="center"/>
      <protection locked="0"/>
    </xf>
    <xf numFmtId="0" fontId="14" fillId="0" borderId="9" xfId="0" applyFont="1" applyBorder="1" applyProtection="1">
      <alignment vertical="center"/>
      <protection locked="0"/>
    </xf>
    <xf numFmtId="0" fontId="14" fillId="0" borderId="7" xfId="0" applyFont="1" applyBorder="1" applyAlignment="1" applyProtection="1">
      <alignment vertical="center" shrinkToFit="1"/>
      <protection locked="0"/>
    </xf>
    <xf numFmtId="0" fontId="14" fillId="0" borderId="0" xfId="0" applyFont="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1" xfId="0" applyFont="1" applyBorder="1" applyAlignment="1" applyProtection="1">
      <alignment vertical="center" shrinkToFit="1"/>
      <protection locked="0"/>
    </xf>
    <xf numFmtId="0" fontId="14" fillId="0" borderId="10" xfId="0" applyFont="1" applyBorder="1" applyProtection="1">
      <alignment vertical="center"/>
      <protection locked="0"/>
    </xf>
    <xf numFmtId="0" fontId="14" fillId="0" borderId="11" xfId="0" applyFont="1" applyBorder="1" applyProtection="1">
      <alignment vertical="center"/>
      <protection locked="0"/>
    </xf>
    <xf numFmtId="0" fontId="14" fillId="0" borderId="87" xfId="0" applyFont="1" applyBorder="1" applyProtection="1">
      <alignment vertical="center"/>
      <protection locked="0"/>
    </xf>
    <xf numFmtId="0" fontId="32" fillId="0" borderId="0" xfId="0" applyFont="1" applyProtection="1">
      <alignment vertical="center"/>
      <protection locked="0"/>
    </xf>
    <xf numFmtId="176" fontId="33" fillId="0" borderId="0" xfId="0" applyNumberFormat="1" applyFont="1" applyAlignment="1" applyProtection="1">
      <protection locked="0"/>
    </xf>
    <xf numFmtId="0" fontId="32" fillId="0" borderId="0" xfId="0" applyFont="1">
      <alignment vertical="center"/>
    </xf>
    <xf numFmtId="0" fontId="31" fillId="0" borderId="1" xfId="0" applyFont="1" applyBorder="1" applyAlignment="1" applyProtection="1">
      <alignment vertical="center" shrinkToFit="1"/>
      <protection locked="0"/>
    </xf>
    <xf numFmtId="0" fontId="32" fillId="0" borderId="1" xfId="0" applyFont="1" applyBorder="1" applyProtection="1">
      <alignment vertical="center"/>
      <protection locked="0"/>
    </xf>
    <xf numFmtId="180" fontId="34" fillId="0" borderId="0" xfId="0" applyNumberFormat="1" applyFont="1" applyAlignment="1" applyProtection="1">
      <alignment vertical="center" shrinkToFit="1"/>
      <protection locked="0"/>
    </xf>
    <xf numFmtId="177" fontId="35" fillId="0" borderId="0" xfId="0" applyNumberFormat="1" applyFont="1" applyAlignment="1" applyProtection="1">
      <alignment vertical="top"/>
      <protection locked="0"/>
    </xf>
    <xf numFmtId="0" fontId="32" fillId="2" borderId="2" xfId="0" applyFont="1" applyFill="1" applyBorder="1" applyProtection="1">
      <alignment vertical="center"/>
      <protection locked="0"/>
    </xf>
    <xf numFmtId="0" fontId="32" fillId="3" borderId="3" xfId="0" applyFont="1" applyFill="1" applyBorder="1" applyProtection="1">
      <alignment vertical="center"/>
      <protection locked="0"/>
    </xf>
    <xf numFmtId="0" fontId="32" fillId="3" borderId="4" xfId="0" applyFont="1" applyFill="1" applyBorder="1" applyProtection="1">
      <alignment vertical="center"/>
      <protection locked="0"/>
    </xf>
    <xf numFmtId="0" fontId="32" fillId="3" borderId="5" xfId="0" applyFont="1" applyFill="1" applyBorder="1" applyProtection="1">
      <alignment vertical="center"/>
      <protection locked="0"/>
    </xf>
    <xf numFmtId="0" fontId="32" fillId="3" borderId="6" xfId="0" applyFont="1" applyFill="1" applyBorder="1" applyProtection="1">
      <alignment vertical="center"/>
      <protection locked="0"/>
    </xf>
    <xf numFmtId="0" fontId="32" fillId="0" borderId="7" xfId="0" applyFont="1" applyBorder="1" applyProtection="1">
      <alignment vertical="center"/>
      <protection locked="0"/>
    </xf>
    <xf numFmtId="0" fontId="32" fillId="3" borderId="12" xfId="0" applyFont="1" applyFill="1" applyBorder="1" applyProtection="1">
      <alignment vertical="center"/>
      <protection locked="0"/>
    </xf>
    <xf numFmtId="0" fontId="32" fillId="2" borderId="8" xfId="0" applyFont="1" applyFill="1" applyBorder="1" applyProtection="1">
      <alignment vertical="center"/>
      <protection locked="0"/>
    </xf>
    <xf numFmtId="0" fontId="32" fillId="0" borderId="9" xfId="0" applyFont="1" applyBorder="1" applyProtection="1">
      <alignment vertical="center"/>
      <protection locked="0"/>
    </xf>
    <xf numFmtId="0" fontId="32" fillId="0" borderId="7" xfId="0" applyFont="1" applyBorder="1" applyAlignment="1" applyProtection="1">
      <alignment vertical="center" shrinkToFit="1"/>
      <protection locked="0"/>
    </xf>
    <xf numFmtId="0" fontId="32" fillId="0" borderId="0" xfId="0" applyFont="1" applyAlignment="1" applyProtection="1">
      <alignment horizontal="left" vertical="center"/>
      <protection locked="0"/>
    </xf>
    <xf numFmtId="0" fontId="32" fillId="0" borderId="1" xfId="0" applyFont="1" applyBorder="1" applyAlignment="1" applyProtection="1">
      <alignment horizontal="left" vertical="center"/>
      <protection locked="0"/>
    </xf>
    <xf numFmtId="0" fontId="32" fillId="0" borderId="1" xfId="0" applyFont="1" applyBorder="1" applyAlignment="1" applyProtection="1">
      <alignment vertical="center" shrinkToFit="1"/>
      <protection locked="0"/>
    </xf>
    <xf numFmtId="0" fontId="47" fillId="0" borderId="0" xfId="0" applyFont="1" applyProtection="1">
      <alignment vertical="center"/>
      <protection locked="0"/>
    </xf>
    <xf numFmtId="0" fontId="48" fillId="0" borderId="10" xfId="0" applyFont="1" applyBorder="1" applyProtection="1">
      <alignment vertical="center"/>
      <protection locked="0"/>
    </xf>
    <xf numFmtId="0" fontId="48" fillId="0" borderId="11" xfId="0" applyFont="1" applyBorder="1" applyProtection="1">
      <alignment vertical="center"/>
      <protection locked="0"/>
    </xf>
    <xf numFmtId="0" fontId="48" fillId="0" borderId="0" xfId="0" applyFont="1" applyProtection="1">
      <alignment vertical="center"/>
      <protection locked="0"/>
    </xf>
    <xf numFmtId="0" fontId="48" fillId="0" borderId="0" xfId="0" applyFont="1">
      <alignment vertical="center"/>
    </xf>
    <xf numFmtId="0" fontId="54" fillId="0" borderId="0" xfId="0" applyFont="1" applyAlignment="1" applyProtection="1">
      <alignment horizontal="left" vertical="center" wrapText="1"/>
      <protection locked="0"/>
    </xf>
    <xf numFmtId="0" fontId="54" fillId="0" borderId="0" xfId="0" applyFont="1" applyAlignment="1" applyProtection="1">
      <alignment horizontal="right" vertical="center" wrapText="1"/>
      <protection locked="0"/>
    </xf>
    <xf numFmtId="0" fontId="30" fillId="0" borderId="0" xfId="0" applyFont="1" applyProtection="1">
      <alignment vertical="center"/>
      <protection locked="0"/>
    </xf>
    <xf numFmtId="0" fontId="54" fillId="0" borderId="0" xfId="0" applyFont="1" applyAlignment="1" applyProtection="1">
      <alignment vertical="center" wrapText="1"/>
      <protection locked="0"/>
    </xf>
    <xf numFmtId="0" fontId="57" fillId="0" borderId="0" xfId="0" applyFont="1" applyProtection="1">
      <alignment vertical="center"/>
      <protection locked="0"/>
    </xf>
    <xf numFmtId="176" fontId="58" fillId="0" borderId="0" xfId="0" applyNumberFormat="1" applyFont="1" applyAlignment="1" applyProtection="1">
      <protection locked="0"/>
    </xf>
    <xf numFmtId="0" fontId="57" fillId="0" borderId="0" xfId="0" applyFont="1">
      <alignment vertical="center"/>
    </xf>
    <xf numFmtId="14" fontId="59" fillId="0" borderId="1" xfId="0" applyNumberFormat="1" applyFont="1" applyBorder="1" applyAlignment="1" applyProtection="1">
      <alignment vertical="center" shrinkToFit="1"/>
      <protection locked="0"/>
    </xf>
    <xf numFmtId="0" fontId="56" fillId="0" borderId="1" xfId="0" applyFont="1" applyBorder="1" applyAlignment="1" applyProtection="1">
      <alignment vertical="center" shrinkToFit="1"/>
      <protection locked="0"/>
    </xf>
    <xf numFmtId="0" fontId="57" fillId="0" borderId="1" xfId="0" applyFont="1" applyBorder="1" applyProtection="1">
      <alignment vertical="center"/>
      <protection locked="0"/>
    </xf>
    <xf numFmtId="180" fontId="60" fillId="0" borderId="0" xfId="0" applyNumberFormat="1" applyFont="1" applyAlignment="1" applyProtection="1">
      <alignment vertical="center" shrinkToFit="1"/>
      <protection locked="0"/>
    </xf>
    <xf numFmtId="177" fontId="61" fillId="0" borderId="0" xfId="0" applyNumberFormat="1" applyFont="1" applyAlignment="1" applyProtection="1">
      <alignment vertical="top"/>
      <protection locked="0"/>
    </xf>
    <xf numFmtId="0" fontId="57" fillId="2" borderId="2" xfId="0" applyFont="1" applyFill="1" applyBorder="1" applyProtection="1">
      <alignment vertical="center"/>
      <protection locked="0"/>
    </xf>
    <xf numFmtId="0" fontId="57" fillId="3" borderId="3" xfId="0" applyFont="1" applyFill="1" applyBorder="1" applyProtection="1">
      <alignment vertical="center"/>
      <protection locked="0"/>
    </xf>
    <xf numFmtId="0" fontId="57" fillId="3" borderId="4" xfId="0" applyFont="1" applyFill="1" applyBorder="1" applyProtection="1">
      <alignment vertical="center"/>
      <protection locked="0"/>
    </xf>
    <xf numFmtId="0" fontId="57" fillId="3" borderId="5" xfId="0" applyFont="1" applyFill="1" applyBorder="1" applyProtection="1">
      <alignment vertical="center"/>
      <protection locked="0"/>
    </xf>
    <xf numFmtId="0" fontId="57" fillId="3" borderId="6" xfId="0" applyFont="1" applyFill="1" applyBorder="1" applyProtection="1">
      <alignment vertical="center"/>
      <protection locked="0"/>
    </xf>
    <xf numFmtId="0" fontId="57" fillId="0" borderId="7" xfId="0" applyFont="1" applyBorder="1" applyProtection="1">
      <alignment vertical="center"/>
      <protection locked="0"/>
    </xf>
    <xf numFmtId="0" fontId="57" fillId="3" borderId="12" xfId="0" applyFont="1" applyFill="1" applyBorder="1" applyProtection="1">
      <alignment vertical="center"/>
      <protection locked="0"/>
    </xf>
    <xf numFmtId="0" fontId="57" fillId="2" borderId="8" xfId="0" applyFont="1" applyFill="1" applyBorder="1" applyProtection="1">
      <alignment vertical="center"/>
      <protection locked="0"/>
    </xf>
    <xf numFmtId="0" fontId="57" fillId="0" borderId="9" xfId="0" applyFont="1" applyBorder="1" applyProtection="1">
      <alignment vertical="center"/>
      <protection locked="0"/>
    </xf>
    <xf numFmtId="0" fontId="57" fillId="0" borderId="7" xfId="0" applyFont="1" applyBorder="1" applyAlignment="1" applyProtection="1">
      <alignment vertical="center" shrinkToFit="1"/>
      <protection locked="0"/>
    </xf>
    <xf numFmtId="0" fontId="57" fillId="0" borderId="0" xfId="0" applyFont="1" applyAlignment="1" applyProtection="1">
      <alignment horizontal="left" vertical="center"/>
      <protection locked="0"/>
    </xf>
    <xf numFmtId="0" fontId="57" fillId="0" borderId="1" xfId="0" applyFont="1" applyBorder="1" applyAlignment="1" applyProtection="1">
      <alignment horizontal="left" vertical="center"/>
      <protection locked="0"/>
    </xf>
    <xf numFmtId="0" fontId="57" fillId="0" borderId="1" xfId="0" applyFont="1" applyBorder="1" applyAlignment="1" applyProtection="1">
      <alignment vertical="center" shrinkToFit="1"/>
      <protection locked="0"/>
    </xf>
    <xf numFmtId="0" fontId="57" fillId="0" borderId="10" xfId="0" applyFont="1" applyBorder="1" applyProtection="1">
      <alignment vertical="center"/>
      <protection locked="0"/>
    </xf>
    <xf numFmtId="0" fontId="57" fillId="0" borderId="11" xfId="0" applyFont="1" applyBorder="1" applyProtection="1">
      <alignment vertical="center"/>
      <protection locked="0"/>
    </xf>
    <xf numFmtId="0" fontId="79" fillId="0" borderId="0" xfId="0" applyFont="1" applyProtection="1">
      <alignment vertical="center"/>
      <protection locked="0"/>
    </xf>
    <xf numFmtId="0" fontId="0" fillId="0" borderId="0" xfId="0" applyProtection="1">
      <alignment vertical="center"/>
      <protection locked="0"/>
    </xf>
    <xf numFmtId="0" fontId="14" fillId="0" borderId="0" xfId="0" applyFont="1" applyProtection="1">
      <alignment vertical="center"/>
      <protection locked="0"/>
    </xf>
    <xf numFmtId="0" fontId="14" fillId="0" borderId="0" xfId="0" applyFont="1" applyProtection="1">
      <alignment vertical="center"/>
      <protection locked="0"/>
    </xf>
    <xf numFmtId="0" fontId="32" fillId="0" borderId="0" xfId="0" applyFont="1" applyProtection="1">
      <alignment vertical="center"/>
      <protection locked="0"/>
    </xf>
    <xf numFmtId="0" fontId="57" fillId="0" borderId="0" xfId="0" applyFont="1" applyProtection="1">
      <alignment vertical="center"/>
      <protection locked="0"/>
    </xf>
    <xf numFmtId="0" fontId="54" fillId="0" borderId="0" xfId="0" applyFont="1" applyAlignment="1" applyProtection="1">
      <alignment horizontal="center" vertical="center" wrapText="1"/>
      <protection locked="0"/>
    </xf>
    <xf numFmtId="0" fontId="14" fillId="0" borderId="0" xfId="0" applyFont="1" applyProtection="1">
      <alignment vertical="center"/>
      <protection locked="0"/>
    </xf>
    <xf numFmtId="0" fontId="79" fillId="0" borderId="0" xfId="0" applyFont="1" applyAlignment="1" applyProtection="1">
      <alignment horizontal="right" vertical="center" wrapText="1"/>
      <protection locked="0"/>
    </xf>
    <xf numFmtId="0" fontId="79" fillId="0" borderId="0" xfId="0" applyFont="1" applyAlignment="1" applyProtection="1">
      <alignment horizontal="center" vertical="center" wrapText="1"/>
      <protection locked="0"/>
    </xf>
    <xf numFmtId="0" fontId="53" fillId="0" borderId="20" xfId="0" applyFont="1" applyBorder="1" applyAlignment="1" applyProtection="1">
      <alignment horizontal="center" vertical="center" shrinkToFit="1"/>
      <protection locked="0"/>
    </xf>
    <xf numFmtId="0" fontId="53" fillId="0" borderId="0" xfId="0" applyFont="1" applyBorder="1" applyAlignment="1" applyProtection="1">
      <alignment horizontal="center" vertical="center" shrinkToFit="1"/>
      <protection locked="0"/>
    </xf>
    <xf numFmtId="0" fontId="53" fillId="0" borderId="30" xfId="0" applyFont="1" applyBorder="1" applyAlignment="1" applyProtection="1">
      <alignment horizontal="center" vertical="center" shrinkToFit="1"/>
      <protection locked="0"/>
    </xf>
    <xf numFmtId="0" fontId="53" fillId="0" borderId="28" xfId="0" applyFont="1" applyBorder="1" applyAlignment="1" applyProtection="1">
      <alignment horizontal="center" vertical="center" shrinkToFit="1"/>
      <protection locked="0"/>
    </xf>
    <xf numFmtId="0" fontId="55" fillId="9" borderId="19" xfId="0" applyFont="1" applyFill="1" applyBorder="1" applyAlignment="1">
      <alignment horizontal="center" vertical="center"/>
    </xf>
    <xf numFmtId="0" fontId="55" fillId="9" borderId="10" xfId="0" applyFont="1" applyFill="1" applyBorder="1" applyAlignment="1">
      <alignment horizontal="center" vertical="center"/>
    </xf>
    <xf numFmtId="0" fontId="55" fillId="9" borderId="26" xfId="0" applyFont="1" applyFill="1" applyBorder="1" applyAlignment="1">
      <alignment horizontal="center" vertical="center"/>
    </xf>
    <xf numFmtId="0" fontId="55" fillId="9" borderId="30" xfId="0" applyFont="1" applyFill="1" applyBorder="1" applyAlignment="1">
      <alignment horizontal="center" vertical="center"/>
    </xf>
    <xf numFmtId="0" fontId="55" fillId="9" borderId="28" xfId="0" applyFont="1" applyFill="1" applyBorder="1" applyAlignment="1">
      <alignment horizontal="center" vertical="center"/>
    </xf>
    <xf numFmtId="0" fontId="55" fillId="9" borderId="29" xfId="0" applyFont="1" applyFill="1" applyBorder="1" applyAlignment="1">
      <alignment horizontal="center" vertical="center"/>
    </xf>
    <xf numFmtId="0" fontId="43" fillId="0" borderId="18" xfId="4" applyFont="1" applyBorder="1" applyAlignment="1" applyProtection="1">
      <alignment horizontal="center" vertical="center" shrinkToFit="1"/>
      <protection locked="0"/>
    </xf>
    <xf numFmtId="0" fontId="43" fillId="0" borderId="14" xfId="4" applyFont="1" applyBorder="1" applyAlignment="1" applyProtection="1">
      <alignment horizontal="center" vertical="center" shrinkToFit="1"/>
      <protection locked="0"/>
    </xf>
    <xf numFmtId="0" fontId="43" fillId="0" borderId="15" xfId="4" applyFont="1" applyBorder="1" applyAlignment="1" applyProtection="1">
      <alignment horizontal="center" vertical="center" shrinkToFit="1"/>
      <protection locked="0"/>
    </xf>
    <xf numFmtId="38" fontId="44" fillId="0" borderId="13" xfId="2" applyFont="1" applyBorder="1" applyAlignment="1" applyProtection="1">
      <alignment horizontal="center" vertical="center" shrinkToFit="1"/>
      <protection locked="0"/>
    </xf>
    <xf numFmtId="38" fontId="44" fillId="0" borderId="14" xfId="2" applyFont="1" applyBorder="1" applyAlignment="1" applyProtection="1">
      <alignment horizontal="center" vertical="center" shrinkToFit="1"/>
      <protection locked="0"/>
    </xf>
    <xf numFmtId="38" fontId="44" fillId="0" borderId="58" xfId="2" applyFont="1" applyBorder="1" applyAlignment="1" applyProtection="1">
      <alignment horizontal="center" vertical="center" shrinkToFit="1"/>
      <protection locked="0"/>
    </xf>
    <xf numFmtId="38" fontId="44" fillId="0" borderId="59" xfId="2" applyFont="1" applyBorder="1" applyAlignment="1" applyProtection="1">
      <alignment horizontal="center" vertical="center" shrinkToFit="1"/>
      <protection locked="0"/>
    </xf>
    <xf numFmtId="0" fontId="32" fillId="0" borderId="71" xfId="0" applyFont="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73" xfId="0" applyFont="1" applyBorder="1" applyAlignment="1" applyProtection="1">
      <alignment horizontal="center" vertical="center"/>
      <protection locked="0"/>
    </xf>
    <xf numFmtId="38" fontId="32" fillId="0" borderId="72" xfId="2" applyFont="1" applyBorder="1" applyProtection="1">
      <alignment vertical="center"/>
      <protection locked="0"/>
    </xf>
    <xf numFmtId="0" fontId="9" fillId="0" borderId="13" xfId="4" applyFont="1" applyBorder="1" applyAlignment="1" applyProtection="1">
      <alignment horizontal="left" vertical="center" shrinkToFit="1"/>
      <protection locked="0"/>
    </xf>
    <xf numFmtId="0" fontId="43" fillId="0" borderId="14" xfId="4" applyFont="1" applyBorder="1" applyAlignment="1" applyProtection="1">
      <alignment horizontal="left" vertical="center" shrinkToFit="1"/>
      <protection locked="0"/>
    </xf>
    <xf numFmtId="0" fontId="43" fillId="0" borderId="15" xfId="4" applyFont="1" applyBorder="1" applyAlignment="1" applyProtection="1">
      <alignment horizontal="left" vertical="center" shrinkToFit="1"/>
      <protection locked="0"/>
    </xf>
    <xf numFmtId="0" fontId="43" fillId="0" borderId="13" xfId="4" applyFont="1" applyBorder="1" applyAlignment="1" applyProtection="1">
      <alignment horizontal="left" vertical="center" shrinkToFit="1"/>
      <protection locked="0"/>
    </xf>
    <xf numFmtId="38" fontId="46" fillId="5" borderId="13" xfId="2" applyFont="1" applyFill="1" applyBorder="1" applyAlignment="1" applyProtection="1">
      <alignment horizontal="center" vertical="center" shrinkToFit="1"/>
      <protection locked="0"/>
    </xf>
    <xf numFmtId="38" fontId="46" fillId="5" borderId="14" xfId="2" applyFont="1" applyFill="1" applyBorder="1" applyAlignment="1" applyProtection="1">
      <alignment horizontal="center" vertical="center" shrinkToFit="1"/>
      <protection locked="0"/>
    </xf>
    <xf numFmtId="38" fontId="46" fillId="5" borderId="59" xfId="2" applyFont="1" applyFill="1" applyBorder="1" applyAlignment="1" applyProtection="1">
      <alignment horizontal="center" vertical="center" shrinkToFit="1"/>
      <protection locked="0"/>
    </xf>
    <xf numFmtId="0" fontId="43" fillId="4" borderId="63" xfId="0" applyFont="1" applyFill="1" applyBorder="1" applyAlignment="1" applyProtection="1">
      <alignment horizontal="center" vertical="center" shrinkToFit="1"/>
      <protection locked="0"/>
    </xf>
    <xf numFmtId="0" fontId="43" fillId="4" borderId="62" xfId="0" applyFont="1" applyFill="1" applyBorder="1" applyAlignment="1" applyProtection="1">
      <alignment horizontal="center" vertical="center" shrinkToFit="1"/>
      <protection locked="0"/>
    </xf>
    <xf numFmtId="0" fontId="32" fillId="0" borderId="80" xfId="0" applyFont="1" applyBorder="1" applyAlignment="1" applyProtection="1">
      <alignment horizontal="center" vertical="center"/>
      <protection locked="0"/>
    </xf>
    <xf numFmtId="0" fontId="32" fillId="0" borderId="82" xfId="0" applyFont="1" applyBorder="1" applyAlignment="1" applyProtection="1">
      <alignment horizontal="center" vertical="center"/>
      <protection locked="0"/>
    </xf>
    <xf numFmtId="0" fontId="45" fillId="5" borderId="18" xfId="4" applyFont="1" applyFill="1" applyBorder="1" applyAlignment="1" applyProtection="1">
      <alignment horizontal="center" vertical="center" shrinkToFit="1"/>
      <protection locked="0"/>
    </xf>
    <xf numFmtId="0" fontId="45" fillId="5" borderId="14" xfId="4" applyFont="1" applyFill="1" applyBorder="1" applyAlignment="1" applyProtection="1">
      <alignment horizontal="center" vertical="center" shrinkToFit="1"/>
      <protection locked="0"/>
    </xf>
    <xf numFmtId="0" fontId="45" fillId="5" borderId="15" xfId="4" applyFont="1" applyFill="1" applyBorder="1" applyAlignment="1" applyProtection="1">
      <alignment horizontal="center" vertical="center" shrinkToFit="1"/>
      <protection locked="0"/>
    </xf>
    <xf numFmtId="0" fontId="26" fillId="5" borderId="71" xfId="4" applyFont="1" applyFill="1" applyBorder="1" applyAlignment="1" applyProtection="1">
      <alignment horizontal="center" vertical="center" shrinkToFit="1"/>
      <protection locked="0"/>
    </xf>
    <xf numFmtId="0" fontId="45" fillId="5" borderId="72" xfId="4" applyFont="1" applyFill="1" applyBorder="1" applyAlignment="1" applyProtection="1">
      <alignment horizontal="center" vertical="center" shrinkToFit="1"/>
      <protection locked="0"/>
    </xf>
    <xf numFmtId="0" fontId="45" fillId="5" borderId="73" xfId="4" applyFont="1" applyFill="1" applyBorder="1" applyAlignment="1" applyProtection="1">
      <alignment horizontal="center" vertical="center" shrinkToFit="1"/>
      <protection locked="0"/>
    </xf>
    <xf numFmtId="38" fontId="46" fillId="5" borderId="75" xfId="2" applyFont="1" applyFill="1" applyBorder="1" applyAlignment="1" applyProtection="1">
      <alignment horizontal="center" vertical="center" shrinkToFit="1"/>
      <protection locked="0"/>
    </xf>
    <xf numFmtId="38" fontId="46" fillId="5" borderId="76" xfId="2" applyFont="1" applyFill="1" applyBorder="1" applyAlignment="1" applyProtection="1">
      <alignment horizontal="center" vertical="center" shrinkToFit="1"/>
      <protection locked="0"/>
    </xf>
    <xf numFmtId="38" fontId="46" fillId="5" borderId="77" xfId="2" applyFont="1" applyFill="1" applyBorder="1" applyAlignment="1" applyProtection="1">
      <alignment horizontal="center" vertical="center" shrinkToFit="1"/>
      <protection locked="0"/>
    </xf>
    <xf numFmtId="0" fontId="43" fillId="0" borderId="58" xfId="4" applyFont="1" applyBorder="1" applyAlignment="1" applyProtection="1">
      <alignment horizontal="center" vertical="center" shrinkToFit="1"/>
      <protection locked="0"/>
    </xf>
    <xf numFmtId="0" fontId="43" fillId="0" borderId="5" xfId="4" applyFont="1" applyBorder="1" applyAlignment="1" applyProtection="1">
      <alignment horizontal="center" vertical="center" shrinkToFit="1"/>
      <protection locked="0"/>
    </xf>
    <xf numFmtId="0" fontId="43" fillId="0" borderId="39" xfId="4" applyFont="1" applyBorder="1" applyAlignment="1" applyProtection="1">
      <alignment horizontal="center" vertical="center" shrinkToFit="1"/>
      <protection locked="0"/>
    </xf>
    <xf numFmtId="0" fontId="43" fillId="0" borderId="6" xfId="4" applyFont="1" applyBorder="1" applyAlignment="1" applyProtection="1">
      <alignment horizontal="center" vertical="center" shrinkToFit="1"/>
      <protection locked="0"/>
    </xf>
    <xf numFmtId="0" fontId="32" fillId="0" borderId="72" xfId="0" applyFont="1" applyBorder="1" applyProtection="1">
      <alignment vertical="center"/>
      <protection locked="0"/>
    </xf>
    <xf numFmtId="0" fontId="32" fillId="0" borderId="73" xfId="0" applyFont="1" applyBorder="1" applyProtection="1">
      <alignment vertical="center"/>
      <protection locked="0"/>
    </xf>
    <xf numFmtId="0" fontId="0" fillId="7" borderId="72" xfId="0" applyFill="1" applyBorder="1" applyAlignment="1" applyProtection="1">
      <alignment horizontal="center" vertical="center"/>
      <protection locked="0"/>
    </xf>
    <xf numFmtId="0" fontId="32" fillId="7" borderId="72" xfId="0" applyFont="1" applyFill="1" applyBorder="1" applyAlignment="1" applyProtection="1">
      <alignment horizontal="center" vertical="center"/>
      <protection locked="0"/>
    </xf>
    <xf numFmtId="0" fontId="32" fillId="7" borderId="83" xfId="0" applyFont="1" applyFill="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2" fillId="0" borderId="60" xfId="0" applyFont="1" applyBorder="1" applyAlignment="1" applyProtection="1">
      <alignment horizontal="center" vertical="center"/>
      <protection locked="0"/>
    </xf>
    <xf numFmtId="38" fontId="32" fillId="0" borderId="21" xfId="2" applyFont="1" applyBorder="1" applyProtection="1">
      <alignment vertical="center"/>
      <protection locked="0"/>
    </xf>
    <xf numFmtId="0" fontId="32" fillId="0" borderId="21" xfId="0" applyFont="1" applyBorder="1" applyProtection="1">
      <alignment vertical="center"/>
      <protection locked="0"/>
    </xf>
    <xf numFmtId="0" fontId="32" fillId="0" borderId="57" xfId="0" applyFont="1" applyBorder="1" applyProtection="1">
      <alignment vertical="center"/>
      <protection locked="0"/>
    </xf>
    <xf numFmtId="38" fontId="46" fillId="5" borderId="74" xfId="2" applyFont="1" applyFill="1" applyBorder="1" applyAlignment="1" applyProtection="1">
      <alignment horizontal="center" vertical="center" shrinkToFit="1"/>
      <protection locked="0"/>
    </xf>
    <xf numFmtId="38" fontId="46" fillId="5" borderId="72" xfId="2" applyFont="1" applyFill="1" applyBorder="1" applyAlignment="1" applyProtection="1">
      <alignment horizontal="center" vertical="center" shrinkToFit="1"/>
      <protection locked="0"/>
    </xf>
    <xf numFmtId="38" fontId="46" fillId="5" borderId="70" xfId="2" applyFont="1" applyFill="1" applyBorder="1" applyAlignment="1" applyProtection="1">
      <alignment horizontal="center" vertical="center" shrinkToFit="1"/>
      <protection locked="0"/>
    </xf>
    <xf numFmtId="0" fontId="32" fillId="0" borderId="81" xfId="0" applyFont="1" applyBorder="1" applyAlignment="1" applyProtection="1">
      <alignment horizontal="center" vertical="center"/>
      <protection locked="0"/>
    </xf>
    <xf numFmtId="0" fontId="43" fillId="0" borderId="88" xfId="4" applyFont="1" applyBorder="1" applyAlignment="1" applyProtection="1">
      <alignment horizontal="left" vertical="center" shrinkToFit="1"/>
      <protection locked="0"/>
    </xf>
    <xf numFmtId="0" fontId="43" fillId="0" borderId="39" xfId="4" applyFont="1" applyBorder="1" applyAlignment="1" applyProtection="1">
      <alignment horizontal="left" vertical="center" shrinkToFit="1"/>
      <protection locked="0"/>
    </xf>
    <xf numFmtId="0" fontId="43" fillId="0" borderId="6" xfId="4" applyFont="1" applyBorder="1" applyAlignment="1" applyProtection="1">
      <alignment horizontal="left" vertical="center" shrinkToFit="1"/>
      <protection locked="0"/>
    </xf>
    <xf numFmtId="0" fontId="26" fillId="5" borderId="58" xfId="4" applyFont="1" applyFill="1" applyBorder="1" applyAlignment="1" applyProtection="1">
      <alignment horizontal="center" vertical="center" shrinkToFit="1"/>
      <protection locked="0"/>
    </xf>
    <xf numFmtId="0" fontId="26" fillId="5" borderId="18" xfId="4" applyFont="1" applyFill="1" applyBorder="1" applyAlignment="1" applyProtection="1">
      <alignment horizontal="center" vertical="center" shrinkToFit="1"/>
      <protection locked="0"/>
    </xf>
    <xf numFmtId="38" fontId="46" fillId="5" borderId="58" xfId="2" applyFont="1" applyFill="1" applyBorder="1" applyAlignment="1" applyProtection="1">
      <alignment horizontal="center" vertical="center" shrinkToFit="1"/>
      <protection locked="0"/>
    </xf>
    <xf numFmtId="0" fontId="45" fillId="5" borderId="71" xfId="4" applyFont="1" applyFill="1" applyBorder="1" applyAlignment="1" applyProtection="1">
      <alignment horizontal="center" vertical="center" shrinkToFit="1"/>
      <protection locked="0"/>
    </xf>
    <xf numFmtId="0" fontId="45" fillId="5" borderId="58" xfId="4" applyFont="1" applyFill="1" applyBorder="1" applyAlignment="1" applyProtection="1">
      <alignment horizontal="center" vertical="center" shrinkToFit="1"/>
      <protection locked="0"/>
    </xf>
    <xf numFmtId="0" fontId="43" fillId="4" borderId="56" xfId="0" applyFont="1" applyFill="1" applyBorder="1" applyAlignment="1" applyProtection="1">
      <alignment horizontal="center" vertical="center" shrinkToFit="1"/>
      <protection locked="0"/>
    </xf>
    <xf numFmtId="9" fontId="32" fillId="3" borderId="22" xfId="1" applyFont="1" applyFill="1" applyBorder="1" applyAlignment="1" applyProtection="1">
      <alignment horizontal="center" vertical="center"/>
      <protection locked="0"/>
    </xf>
    <xf numFmtId="9" fontId="32" fillId="3" borderId="24" xfId="1" applyFont="1" applyFill="1" applyBorder="1" applyAlignment="1" applyProtection="1">
      <alignment horizontal="center" vertical="center"/>
      <protection locked="0"/>
    </xf>
    <xf numFmtId="9" fontId="32" fillId="3" borderId="8" xfId="1" applyFont="1" applyFill="1" applyBorder="1" applyAlignment="1" applyProtection="1">
      <alignment horizontal="center" vertical="center"/>
      <protection locked="0"/>
    </xf>
    <xf numFmtId="9" fontId="32" fillId="3" borderId="9" xfId="1" applyFont="1" applyFill="1" applyBorder="1" applyAlignment="1" applyProtection="1">
      <alignment horizontal="center" vertical="center"/>
      <protection locked="0"/>
    </xf>
    <xf numFmtId="49" fontId="36" fillId="3" borderId="24" xfId="0" applyNumberFormat="1" applyFont="1" applyFill="1" applyBorder="1" applyAlignment="1" applyProtection="1">
      <alignment horizontal="center" vertical="center" shrinkToFit="1"/>
      <protection locked="0"/>
    </xf>
    <xf numFmtId="49" fontId="36" fillId="3" borderId="9" xfId="0" applyNumberFormat="1" applyFont="1" applyFill="1" applyBorder="1" applyAlignment="1" applyProtection="1">
      <alignment horizontal="center" vertical="center" shrinkToFit="1"/>
      <protection locked="0"/>
    </xf>
    <xf numFmtId="0" fontId="32" fillId="0" borderId="34" xfId="0" applyFont="1" applyBorder="1" applyProtection="1">
      <alignment vertical="center"/>
      <protection locked="0"/>
    </xf>
    <xf numFmtId="0" fontId="32" fillId="0" borderId="11" xfId="0" applyFont="1" applyBorder="1" applyProtection="1">
      <alignment vertical="center"/>
      <protection locked="0"/>
    </xf>
    <xf numFmtId="0" fontId="32" fillId="0" borderId="33" xfId="0" applyFont="1" applyBorder="1" applyProtection="1">
      <alignment vertical="center"/>
      <protection locked="0"/>
    </xf>
    <xf numFmtId="0" fontId="32" fillId="3" borderId="35" xfId="0" applyFont="1" applyFill="1" applyBorder="1" applyProtection="1">
      <alignment vertical="center"/>
      <protection locked="0"/>
    </xf>
    <xf numFmtId="0" fontId="32" fillId="3" borderId="2" xfId="0" applyFont="1" applyFill="1" applyBorder="1" applyProtection="1">
      <alignment vertical="center"/>
      <protection locked="0"/>
    </xf>
    <xf numFmtId="0" fontId="32" fillId="2" borderId="2" xfId="0" applyFont="1" applyFill="1" applyBorder="1" applyProtection="1">
      <alignment vertical="center"/>
      <protection locked="0"/>
    </xf>
    <xf numFmtId="0" fontId="32" fillId="2" borderId="16" xfId="0" applyFont="1" applyFill="1" applyBorder="1" applyProtection="1">
      <alignment vertical="center"/>
      <protection locked="0"/>
    </xf>
    <xf numFmtId="0" fontId="32" fillId="0" borderId="36" xfId="0" applyFont="1" applyBorder="1" applyProtection="1">
      <alignment vertical="center"/>
      <protection locked="0"/>
    </xf>
    <xf numFmtId="49" fontId="39" fillId="0" borderId="14" xfId="0" applyNumberFormat="1" applyFont="1" applyBorder="1" applyAlignment="1" applyProtection="1">
      <alignment horizontal="center" vertical="center" shrinkToFit="1"/>
      <protection locked="0"/>
    </xf>
    <xf numFmtId="0" fontId="43" fillId="4" borderId="55" xfId="0" applyFont="1" applyFill="1" applyBorder="1" applyAlignment="1" applyProtection="1">
      <alignment horizontal="center" vertical="center" shrinkToFit="1"/>
      <protection locked="0"/>
    </xf>
    <xf numFmtId="0" fontId="43" fillId="4" borderId="21" xfId="0" applyFont="1" applyFill="1" applyBorder="1" applyAlignment="1" applyProtection="1">
      <alignment horizontal="center" vertical="center" shrinkToFit="1"/>
      <protection locked="0"/>
    </xf>
    <xf numFmtId="0" fontId="43" fillId="4" borderId="60" xfId="0" applyFont="1" applyFill="1" applyBorder="1" applyAlignment="1" applyProtection="1">
      <alignment horizontal="center" vertical="center" shrinkToFit="1"/>
      <protection locked="0"/>
    </xf>
    <xf numFmtId="0" fontId="43" fillId="4" borderId="64" xfId="0" applyFont="1" applyFill="1" applyBorder="1" applyAlignment="1" applyProtection="1">
      <alignment horizontal="center" vertical="center" shrinkToFit="1"/>
      <protection locked="0"/>
    </xf>
    <xf numFmtId="0" fontId="32" fillId="0" borderId="1" xfId="0" applyFont="1" applyBorder="1" applyAlignment="1" applyProtection="1">
      <alignment vertical="center" shrinkToFit="1"/>
      <protection locked="0"/>
    </xf>
    <xf numFmtId="0" fontId="32" fillId="3" borderId="39" xfId="0" applyFont="1" applyFill="1" applyBorder="1" applyProtection="1">
      <alignment vertical="center"/>
      <protection locked="0"/>
    </xf>
    <xf numFmtId="178" fontId="37" fillId="3" borderId="37" xfId="0" applyNumberFormat="1" applyFont="1" applyFill="1" applyBorder="1" applyAlignment="1" applyProtection="1">
      <alignment horizontal="center" vertical="center" shrinkToFit="1"/>
      <protection locked="0"/>
    </xf>
    <xf numFmtId="178" fontId="37" fillId="3" borderId="0" xfId="0" applyNumberFormat="1" applyFont="1" applyFill="1" applyAlignment="1" applyProtection="1">
      <alignment horizontal="center" vertical="center" shrinkToFit="1"/>
      <protection locked="0"/>
    </xf>
    <xf numFmtId="178" fontId="37" fillId="3" borderId="45" xfId="0" applyNumberFormat="1" applyFont="1" applyFill="1" applyBorder="1" applyAlignment="1" applyProtection="1">
      <alignment horizontal="center" vertical="center" shrinkToFit="1"/>
      <protection locked="0"/>
    </xf>
    <xf numFmtId="178" fontId="37" fillId="3" borderId="52" xfId="0" applyNumberFormat="1" applyFont="1" applyFill="1" applyBorder="1" applyAlignment="1" applyProtection="1">
      <alignment horizontal="center" vertical="center" shrinkToFit="1"/>
      <protection locked="0"/>
    </xf>
    <xf numFmtId="178" fontId="37" fillId="3" borderId="9" xfId="0" applyNumberFormat="1" applyFont="1" applyFill="1" applyBorder="1" applyAlignment="1" applyProtection="1">
      <alignment horizontal="center" vertical="center" shrinkToFit="1"/>
      <protection locked="0"/>
    </xf>
    <xf numFmtId="178" fontId="37" fillId="3" borderId="23" xfId="0" applyNumberFormat="1" applyFont="1" applyFill="1" applyBorder="1" applyAlignment="1" applyProtection="1">
      <alignment horizontal="center" vertical="center" shrinkToFit="1"/>
      <protection locked="0"/>
    </xf>
    <xf numFmtId="0" fontId="39" fillId="3" borderId="39" xfId="0" applyFont="1" applyFill="1" applyBorder="1" applyAlignment="1" applyProtection="1">
      <alignment horizontal="center" vertical="center" shrinkToFit="1"/>
      <protection locked="0"/>
    </xf>
    <xf numFmtId="176" fontId="33" fillId="0" borderId="40" xfId="0" applyNumberFormat="1" applyFont="1" applyBorder="1" applyAlignment="1">
      <alignment horizontal="center" vertical="center"/>
    </xf>
    <xf numFmtId="176" fontId="33" fillId="0" borderId="0" xfId="0" applyNumberFormat="1" applyFont="1" applyAlignment="1">
      <alignment horizontal="center" vertical="center"/>
    </xf>
    <xf numFmtId="177" fontId="35" fillId="0" borderId="40" xfId="0" applyNumberFormat="1" applyFont="1" applyBorder="1" applyAlignment="1">
      <alignment horizontal="right" vertical="top"/>
    </xf>
    <xf numFmtId="177" fontId="35" fillId="0" borderId="0" xfId="0" applyNumberFormat="1" applyFont="1" applyAlignment="1">
      <alignment horizontal="right" vertical="top"/>
    </xf>
    <xf numFmtId="0" fontId="35" fillId="0" borderId="21" xfId="3" applyFont="1" applyBorder="1" applyProtection="1">
      <alignment vertical="center"/>
      <protection locked="0"/>
    </xf>
    <xf numFmtId="0" fontId="35" fillId="0" borderId="57" xfId="3" applyFont="1" applyBorder="1" applyProtection="1">
      <alignment vertical="center"/>
      <protection locked="0"/>
    </xf>
    <xf numFmtId="0" fontId="42" fillId="0" borderId="21" xfId="0" applyFont="1" applyBorder="1" applyAlignment="1" applyProtection="1">
      <alignment horizontal="center" vertical="center" shrinkToFit="1"/>
      <protection locked="0"/>
    </xf>
    <xf numFmtId="0" fontId="41" fillId="0" borderId="21" xfId="0" applyFont="1" applyBorder="1" applyAlignment="1" applyProtection="1">
      <alignment horizontal="center" vertical="center" shrinkToFit="1"/>
      <protection locked="0"/>
    </xf>
    <xf numFmtId="0" fontId="32" fillId="3" borderId="24"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9" xfId="0" applyFont="1" applyFill="1" applyBorder="1" applyAlignment="1" applyProtection="1">
      <alignment horizontal="center" vertical="center"/>
      <protection locked="0"/>
    </xf>
    <xf numFmtId="0" fontId="32" fillId="3" borderId="31" xfId="0" applyFont="1" applyFill="1" applyBorder="1" applyAlignment="1" applyProtection="1">
      <alignment horizontal="center" vertical="center"/>
      <protection locked="0"/>
    </xf>
    <xf numFmtId="0" fontId="18" fillId="0" borderId="37" xfId="0" applyFont="1" applyBorder="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0" fontId="37" fillId="0" borderId="38" xfId="0" applyFont="1" applyBorder="1" applyAlignment="1" applyProtection="1">
      <alignment horizontal="left" vertical="center" shrinkToFit="1"/>
      <protection locked="0"/>
    </xf>
    <xf numFmtId="0" fontId="37" fillId="0" borderId="5" xfId="0" applyFont="1" applyBorder="1" applyAlignment="1" applyProtection="1">
      <alignment horizontal="left" vertical="center" shrinkToFit="1"/>
      <protection locked="0"/>
    </xf>
    <xf numFmtId="0" fontId="37" fillId="0" borderId="39" xfId="0" applyFont="1" applyBorder="1" applyAlignment="1" applyProtection="1">
      <alignment horizontal="left" vertical="center" shrinkToFit="1"/>
      <protection locked="0"/>
    </xf>
    <xf numFmtId="0" fontId="37" fillId="0" borderId="6" xfId="0" applyFont="1" applyBorder="1" applyAlignment="1" applyProtection="1">
      <alignment horizontal="left" vertical="center" shrinkToFit="1"/>
      <protection locked="0"/>
    </xf>
    <xf numFmtId="0" fontId="19" fillId="0" borderId="40" xfId="0" applyFont="1" applyBorder="1" applyAlignment="1" applyProtection="1">
      <alignment horizontal="center" vertical="center" shrinkToFit="1"/>
      <protection locked="0"/>
    </xf>
    <xf numFmtId="0" fontId="38" fillId="0" borderId="0" xfId="0" applyFont="1" applyAlignment="1" applyProtection="1">
      <alignment horizontal="center" vertical="center" shrinkToFit="1"/>
      <protection locked="0"/>
    </xf>
    <xf numFmtId="0" fontId="38" fillId="0" borderId="38" xfId="0" applyFont="1" applyBorder="1" applyAlignment="1" applyProtection="1">
      <alignment horizontal="center" vertical="center" shrinkToFit="1"/>
      <protection locked="0"/>
    </xf>
    <xf numFmtId="0" fontId="38" fillId="0" borderId="8" xfId="0" applyFont="1" applyBorder="1" applyAlignment="1" applyProtection="1">
      <alignment horizontal="center" vertical="center" shrinkToFit="1"/>
      <protection locked="0"/>
    </xf>
    <xf numFmtId="0" fontId="38" fillId="0" borderId="9" xfId="0" applyFont="1" applyBorder="1" applyAlignment="1" applyProtection="1">
      <alignment horizontal="center" vertical="center" shrinkToFit="1"/>
      <protection locked="0"/>
    </xf>
    <xf numFmtId="0" fontId="38" fillId="0" borderId="31" xfId="0" applyFont="1" applyBorder="1" applyAlignment="1" applyProtection="1">
      <alignment horizontal="center" vertical="center" shrinkToFit="1"/>
      <protection locked="0"/>
    </xf>
    <xf numFmtId="0" fontId="17" fillId="0" borderId="40" xfId="0" applyFont="1" applyBorder="1" applyAlignment="1" applyProtection="1">
      <alignment horizontal="center" vertical="center" shrinkToFit="1"/>
      <protection locked="0"/>
    </xf>
    <xf numFmtId="0" fontId="36" fillId="0" borderId="0" xfId="0" applyFont="1" applyAlignment="1" applyProtection="1">
      <alignment horizontal="center" vertical="center" shrinkToFit="1"/>
      <protection locked="0"/>
    </xf>
    <xf numFmtId="0" fontId="36" fillId="0" borderId="38" xfId="0" applyFont="1" applyBorder="1" applyAlignment="1" applyProtection="1">
      <alignment horizontal="center" vertical="center" shrinkToFit="1"/>
      <protection locked="0"/>
    </xf>
    <xf numFmtId="0" fontId="36" fillId="0" borderId="8" xfId="0" applyFont="1" applyBorder="1" applyAlignment="1" applyProtection="1">
      <alignment horizontal="center" vertical="center" shrinkToFit="1"/>
      <protection locked="0"/>
    </xf>
    <xf numFmtId="0" fontId="36" fillId="0" borderId="9" xfId="0" applyFont="1" applyBorder="1" applyAlignment="1" applyProtection="1">
      <alignment horizontal="center" vertical="center" shrinkToFit="1"/>
      <protection locked="0"/>
    </xf>
    <xf numFmtId="0" fontId="36" fillId="0" borderId="31" xfId="0" applyFont="1" applyBorder="1" applyAlignment="1" applyProtection="1">
      <alignment horizontal="center" vertical="center" shrinkToFit="1"/>
      <protection locked="0"/>
    </xf>
    <xf numFmtId="0" fontId="32" fillId="0" borderId="40" xfId="0" applyFont="1" applyBorder="1" applyProtection="1">
      <alignment vertical="center"/>
      <protection locked="0"/>
    </xf>
    <xf numFmtId="0" fontId="32" fillId="0" borderId="0" xfId="0" applyFont="1" applyProtection="1">
      <alignment vertical="center"/>
      <protection locked="0"/>
    </xf>
    <xf numFmtId="49" fontId="39" fillId="0" borderId="39" xfId="0" applyNumberFormat="1" applyFont="1" applyBorder="1" applyAlignment="1" applyProtection="1">
      <alignment horizontal="center" vertical="center" shrinkToFit="1"/>
      <protection locked="0"/>
    </xf>
    <xf numFmtId="0" fontId="32" fillId="3" borderId="4" xfId="0" applyFont="1" applyFill="1" applyBorder="1" applyProtection="1">
      <alignment vertical="center"/>
      <protection locked="0"/>
    </xf>
    <xf numFmtId="0" fontId="39" fillId="3" borderId="40" xfId="0" applyFont="1" applyFill="1" applyBorder="1" applyAlignment="1" applyProtection="1">
      <alignment horizontal="center" vertical="top" wrapText="1" shrinkToFit="1"/>
      <protection locked="0"/>
    </xf>
    <xf numFmtId="0" fontId="39" fillId="3" borderId="0" xfId="0" applyFont="1" applyFill="1" applyAlignment="1" applyProtection="1">
      <alignment horizontal="center" vertical="top" wrapText="1" shrinkToFit="1"/>
      <protection locked="0"/>
    </xf>
    <xf numFmtId="0" fontId="39" fillId="3" borderId="38" xfId="0" applyFont="1" applyFill="1" applyBorder="1" applyAlignment="1" applyProtection="1">
      <alignment horizontal="center" vertical="top" wrapText="1" shrinkToFit="1"/>
      <protection locked="0"/>
    </xf>
    <xf numFmtId="0" fontId="39" fillId="3" borderId="8" xfId="0" applyFont="1" applyFill="1" applyBorder="1" applyAlignment="1" applyProtection="1">
      <alignment horizontal="center" vertical="top" wrapText="1" shrinkToFit="1"/>
      <protection locked="0"/>
    </xf>
    <xf numFmtId="0" fontId="39" fillId="3" borderId="9" xfId="0" applyFont="1" applyFill="1" applyBorder="1" applyAlignment="1" applyProtection="1">
      <alignment horizontal="center" vertical="top" wrapText="1" shrinkToFit="1"/>
      <protection locked="0"/>
    </xf>
    <xf numFmtId="0" fontId="39" fillId="3" borderId="31" xfId="0" applyFont="1" applyFill="1" applyBorder="1" applyAlignment="1" applyProtection="1">
      <alignment horizontal="center" vertical="top" wrapText="1" shrinkToFit="1"/>
      <protection locked="0"/>
    </xf>
    <xf numFmtId="0" fontId="32" fillId="0" borderId="22" xfId="0" applyFont="1" applyBorder="1" applyProtection="1">
      <alignment vertical="center"/>
      <protection locked="0"/>
    </xf>
    <xf numFmtId="0" fontId="32" fillId="0" borderId="24" xfId="0" applyFont="1" applyBorder="1" applyProtection="1">
      <alignment vertical="center"/>
      <protection locked="0"/>
    </xf>
    <xf numFmtId="0" fontId="32" fillId="2" borderId="9" xfId="0" applyFont="1" applyFill="1" applyBorder="1" applyProtection="1">
      <alignment vertical="center"/>
      <protection locked="0"/>
    </xf>
    <xf numFmtId="0" fontId="32" fillId="3" borderId="3" xfId="0" applyFont="1" applyFill="1" applyBorder="1" applyAlignment="1" applyProtection="1">
      <alignment horizontal="center" vertical="center"/>
      <protection locked="0"/>
    </xf>
    <xf numFmtId="0" fontId="32" fillId="3" borderId="4" xfId="0" applyFont="1" applyFill="1" applyBorder="1" applyAlignment="1" applyProtection="1">
      <alignment horizontal="center" vertical="center"/>
      <protection locked="0"/>
    </xf>
    <xf numFmtId="0" fontId="32" fillId="3" borderId="43" xfId="0" applyFont="1" applyFill="1" applyBorder="1" applyAlignment="1" applyProtection="1">
      <alignment horizontal="center" vertical="center"/>
      <protection locked="0"/>
    </xf>
    <xf numFmtId="0" fontId="32" fillId="3" borderId="44" xfId="0" applyFont="1" applyFill="1" applyBorder="1" applyAlignment="1" applyProtection="1">
      <alignment horizontal="center" vertical="center"/>
      <protection locked="0"/>
    </xf>
    <xf numFmtId="0" fontId="32" fillId="3" borderId="41" xfId="0" applyFont="1" applyFill="1" applyBorder="1" applyAlignment="1" applyProtection="1">
      <alignment horizontal="center" vertical="center"/>
      <protection locked="0"/>
    </xf>
    <xf numFmtId="38" fontId="31" fillId="0" borderId="40" xfId="2" applyFont="1" applyBorder="1" applyAlignment="1" applyProtection="1">
      <alignment horizontal="center" vertical="center" shrinkToFit="1"/>
      <protection locked="0"/>
    </xf>
    <xf numFmtId="38" fontId="31" fillId="0" borderId="0" xfId="2" applyFont="1" applyAlignment="1" applyProtection="1">
      <alignment horizontal="center" vertical="center" shrinkToFit="1"/>
      <protection locked="0"/>
    </xf>
    <xf numFmtId="38" fontId="31" fillId="0" borderId="46" xfId="2" applyFont="1" applyBorder="1" applyAlignment="1" applyProtection="1">
      <alignment horizontal="center" vertical="center" shrinkToFit="1"/>
      <protection locked="0"/>
    </xf>
    <xf numFmtId="38" fontId="31" fillId="0" borderId="1" xfId="2" applyFont="1" applyBorder="1" applyAlignment="1" applyProtection="1">
      <alignment horizontal="center" vertical="center" shrinkToFit="1"/>
      <protection locked="0"/>
    </xf>
    <xf numFmtId="0" fontId="37" fillId="3" borderId="42" xfId="0" applyFont="1" applyFill="1" applyBorder="1" applyAlignment="1" applyProtection="1">
      <alignment horizontal="center" vertical="center" shrinkToFit="1"/>
      <protection locked="0"/>
    </xf>
    <xf numFmtId="0" fontId="37" fillId="3" borderId="0" xfId="0" applyFont="1" applyFill="1" applyAlignment="1" applyProtection="1">
      <alignment horizontal="center" vertical="center" shrinkToFit="1"/>
      <protection locked="0"/>
    </xf>
    <xf numFmtId="0" fontId="37" fillId="3" borderId="38" xfId="0" applyFont="1" applyFill="1" applyBorder="1" applyAlignment="1" applyProtection="1">
      <alignment horizontal="center" vertical="center" shrinkToFit="1"/>
      <protection locked="0"/>
    </xf>
    <xf numFmtId="0" fontId="37" fillId="3" borderId="25" xfId="0" applyFont="1" applyFill="1" applyBorder="1" applyAlignment="1" applyProtection="1">
      <alignment horizontal="center" vertical="center" shrinkToFit="1"/>
      <protection locked="0"/>
    </xf>
    <xf numFmtId="0" fontId="37" fillId="3" borderId="9" xfId="0" applyFont="1" applyFill="1" applyBorder="1" applyAlignment="1" applyProtection="1">
      <alignment horizontal="center" vertical="center" shrinkToFit="1"/>
      <protection locked="0"/>
    </xf>
    <xf numFmtId="0" fontId="37" fillId="3" borderId="31" xfId="0" applyFont="1" applyFill="1" applyBorder="1" applyAlignment="1" applyProtection="1">
      <alignment horizontal="center" vertical="center" shrinkToFit="1"/>
      <protection locked="0"/>
    </xf>
    <xf numFmtId="0" fontId="32" fillId="3" borderId="22" xfId="0" applyFont="1" applyFill="1" applyBorder="1" applyProtection="1">
      <alignment vertical="center"/>
      <protection locked="0"/>
    </xf>
    <xf numFmtId="0" fontId="32" fillId="3" borderId="24" xfId="0" applyFont="1" applyFill="1" applyBorder="1" applyProtection="1">
      <alignment vertical="center"/>
      <protection locked="0"/>
    </xf>
    <xf numFmtId="0" fontId="32" fillId="3" borderId="12" xfId="0" applyFont="1" applyFill="1" applyBorder="1" applyProtection="1">
      <alignment vertical="center"/>
      <protection locked="0"/>
    </xf>
    <xf numFmtId="38" fontId="32" fillId="3" borderId="32" xfId="2" applyFont="1" applyFill="1" applyBorder="1" applyProtection="1">
      <alignment vertical="center"/>
      <protection locked="0"/>
    </xf>
    <xf numFmtId="38" fontId="32" fillId="3" borderId="11" xfId="2" applyFont="1" applyFill="1" applyBorder="1" applyProtection="1">
      <alignment vertical="center"/>
      <protection locked="0"/>
    </xf>
    <xf numFmtId="38" fontId="32" fillId="3" borderId="33" xfId="2" applyFont="1" applyFill="1" applyBorder="1" applyProtection="1">
      <alignment vertical="center"/>
      <protection locked="0"/>
    </xf>
    <xf numFmtId="0" fontId="32" fillId="0" borderId="0" xfId="0" applyFont="1" applyAlignment="1" applyProtection="1">
      <alignment horizontal="left" vertical="center"/>
      <protection locked="0"/>
    </xf>
    <xf numFmtId="0" fontId="32" fillId="0" borderId="38" xfId="0" applyFont="1" applyBorder="1" applyAlignment="1" applyProtection="1">
      <alignment horizontal="left" vertical="center"/>
      <protection locked="0"/>
    </xf>
    <xf numFmtId="0" fontId="32" fillId="0" borderId="32" xfId="0" applyFont="1" applyBorder="1" applyProtection="1">
      <alignment vertical="center"/>
      <protection locked="0"/>
    </xf>
    <xf numFmtId="38" fontId="44" fillId="0" borderId="88" xfId="2" applyFont="1" applyBorder="1" applyAlignment="1" applyProtection="1">
      <alignment horizontal="center" vertical="center" shrinkToFit="1"/>
      <protection locked="0"/>
    </xf>
    <xf numFmtId="38" fontId="44" fillId="0" borderId="39" xfId="2" applyFont="1" applyBorder="1" applyAlignment="1" applyProtection="1">
      <alignment horizontal="center" vertical="center" shrinkToFit="1"/>
      <protection locked="0"/>
    </xf>
    <xf numFmtId="38" fontId="44" fillId="0" borderId="5" xfId="2" applyFont="1" applyBorder="1" applyAlignment="1" applyProtection="1">
      <alignment horizontal="center" vertical="center" shrinkToFit="1"/>
      <protection locked="0"/>
    </xf>
    <xf numFmtId="38" fontId="44" fillId="0" borderId="89" xfId="2" applyFont="1" applyBorder="1" applyAlignment="1" applyProtection="1">
      <alignment horizontal="center" vertical="center" shrinkToFit="1"/>
      <protection locked="0"/>
    </xf>
    <xf numFmtId="0" fontId="36" fillId="0" borderId="68" xfId="0" applyFont="1" applyBorder="1" applyAlignment="1" applyProtection="1">
      <alignment horizontal="center" vertical="center"/>
      <protection locked="0"/>
    </xf>
    <xf numFmtId="0" fontId="36" fillId="0" borderId="69" xfId="0" applyFont="1" applyBorder="1" applyAlignment="1" applyProtection="1">
      <alignment horizontal="center" vertical="center"/>
      <protection locked="0"/>
    </xf>
    <xf numFmtId="38" fontId="33" fillId="0" borderId="19" xfId="0" applyNumberFormat="1" applyFont="1" applyBorder="1" applyAlignment="1" applyProtection="1">
      <alignment horizontal="center" vertical="center"/>
      <protection locked="0"/>
    </xf>
    <xf numFmtId="38" fontId="33" fillId="0" borderId="10" xfId="0" applyNumberFormat="1" applyFont="1" applyBorder="1" applyAlignment="1" applyProtection="1">
      <alignment horizontal="center" vertical="center"/>
      <protection locked="0"/>
    </xf>
    <xf numFmtId="38" fontId="33" fillId="0" borderId="26" xfId="0" applyNumberFormat="1" applyFont="1" applyBorder="1" applyAlignment="1" applyProtection="1">
      <alignment horizontal="center" vertical="center"/>
      <protection locked="0"/>
    </xf>
    <xf numFmtId="38" fontId="33" fillId="0" borderId="20" xfId="0" applyNumberFormat="1" applyFont="1" applyBorder="1" applyAlignment="1" applyProtection="1">
      <alignment horizontal="center" vertical="center"/>
      <protection locked="0"/>
    </xf>
    <xf numFmtId="38" fontId="33" fillId="0" borderId="0" xfId="0" applyNumberFormat="1" applyFont="1" applyAlignment="1" applyProtection="1">
      <alignment horizontal="center" vertical="center"/>
      <protection locked="0"/>
    </xf>
    <xf numFmtId="38" fontId="33" fillId="0" borderId="27" xfId="0" applyNumberFormat="1" applyFont="1" applyBorder="1" applyAlignment="1" applyProtection="1">
      <alignment horizontal="center" vertical="center"/>
      <protection locked="0"/>
    </xf>
    <xf numFmtId="38" fontId="33" fillId="0" borderId="30" xfId="0" applyNumberFormat="1" applyFont="1" applyBorder="1" applyAlignment="1" applyProtection="1">
      <alignment horizontal="center" vertical="center"/>
      <protection locked="0"/>
    </xf>
    <xf numFmtId="38" fontId="33" fillId="0" borderId="28" xfId="0" applyNumberFormat="1" applyFont="1" applyBorder="1" applyAlignment="1" applyProtection="1">
      <alignment horizontal="center" vertical="center"/>
      <protection locked="0"/>
    </xf>
    <xf numFmtId="38" fontId="33" fillId="0" borderId="29" xfId="0" applyNumberFormat="1"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178" fontId="31" fillId="0" borderId="37" xfId="0" applyNumberFormat="1" applyFont="1" applyBorder="1" applyAlignment="1" applyProtection="1">
      <alignment horizontal="center" vertical="center" shrinkToFit="1"/>
      <protection locked="0"/>
    </xf>
    <xf numFmtId="178" fontId="31" fillId="0" borderId="0" xfId="0" applyNumberFormat="1" applyFont="1" applyAlignment="1" applyProtection="1">
      <alignment horizontal="center" vertical="center" shrinkToFit="1"/>
      <protection locked="0"/>
    </xf>
    <xf numFmtId="178" fontId="31" fillId="0" borderId="49" xfId="0" applyNumberFormat="1" applyFont="1" applyBorder="1" applyAlignment="1" applyProtection="1">
      <alignment horizontal="center" vertical="center" shrinkToFit="1"/>
      <protection locked="0"/>
    </xf>
    <xf numFmtId="178" fontId="31" fillId="0" borderId="47" xfId="0" applyNumberFormat="1" applyFont="1" applyBorder="1" applyAlignment="1" applyProtection="1">
      <alignment horizontal="center" vertical="center" shrinkToFit="1"/>
      <protection locked="0"/>
    </xf>
    <xf numFmtId="178" fontId="31" fillId="0" borderId="1" xfId="0" applyNumberFormat="1" applyFont="1" applyBorder="1" applyAlignment="1" applyProtection="1">
      <alignment horizontal="center" vertical="center" shrinkToFit="1"/>
      <protection locked="0"/>
    </xf>
    <xf numFmtId="178" fontId="31" fillId="0" borderId="50" xfId="0" applyNumberFormat="1" applyFont="1" applyBorder="1" applyAlignment="1" applyProtection="1">
      <alignment horizontal="center" vertical="center" shrinkToFit="1"/>
      <protection locked="0"/>
    </xf>
    <xf numFmtId="0" fontId="32" fillId="0" borderId="1" xfId="0" applyFont="1" applyBorder="1" applyAlignment="1" applyProtection="1">
      <alignment horizontal="right"/>
      <protection locked="0"/>
    </xf>
    <xf numFmtId="49" fontId="20" fillId="0" borderId="7" xfId="0" applyNumberFormat="1" applyFont="1" applyBorder="1" applyAlignment="1" applyProtection="1">
      <alignment horizontal="center" vertical="center" shrinkToFit="1"/>
      <protection locked="0"/>
    </xf>
    <xf numFmtId="49" fontId="39" fillId="0" borderId="7" xfId="0" applyNumberFormat="1" applyFont="1" applyBorder="1" applyAlignment="1" applyProtection="1">
      <alignment horizontal="center" vertical="center" shrinkToFit="1"/>
      <protection locked="0"/>
    </xf>
    <xf numFmtId="38" fontId="40" fillId="3" borderId="52" xfId="2" applyFont="1" applyFill="1" applyBorder="1" applyAlignment="1" applyProtection="1">
      <alignment horizontal="center" vertical="center"/>
      <protection locked="0"/>
    </xf>
    <xf numFmtId="38" fontId="40" fillId="3" borderId="9" xfId="2" applyFont="1" applyFill="1" applyBorder="1" applyAlignment="1" applyProtection="1">
      <alignment horizontal="center" vertical="center"/>
      <protection locked="0"/>
    </xf>
    <xf numFmtId="38" fontId="40" fillId="3" borderId="53" xfId="2" applyFont="1" applyFill="1" applyBorder="1" applyAlignment="1" applyProtection="1">
      <alignment horizontal="center" vertical="center"/>
      <protection locked="0"/>
    </xf>
    <xf numFmtId="0" fontId="31" fillId="0" borderId="0" xfId="0" applyFont="1" applyAlignment="1" applyProtection="1">
      <alignment horizontal="left" vertical="center" shrinkToFit="1"/>
      <protection locked="0"/>
    </xf>
    <xf numFmtId="179" fontId="35" fillId="0" borderId="21" xfId="2" applyNumberFormat="1" applyFont="1" applyBorder="1" applyProtection="1">
      <alignment vertical="center"/>
      <protection locked="0"/>
    </xf>
    <xf numFmtId="38" fontId="41" fillId="0" borderId="55" xfId="0" applyNumberFormat="1" applyFont="1" applyBorder="1" applyAlignment="1" applyProtection="1">
      <alignment horizontal="center" vertical="center" shrinkToFit="1"/>
      <protection locked="0"/>
    </xf>
    <xf numFmtId="38" fontId="41" fillId="0" borderId="21" xfId="0" applyNumberFormat="1" applyFont="1" applyBorder="1" applyAlignment="1" applyProtection="1">
      <alignment horizontal="center" vertical="center" shrinkToFit="1"/>
      <protection locked="0"/>
    </xf>
    <xf numFmtId="0" fontId="41" fillId="0" borderId="21" xfId="0" applyFont="1" applyBorder="1" applyAlignment="1" applyProtection="1">
      <alignment horizontal="center" vertical="center"/>
      <protection locked="0"/>
    </xf>
    <xf numFmtId="0" fontId="37" fillId="0" borderId="47" xfId="0" applyFont="1" applyBorder="1" applyAlignment="1" applyProtection="1">
      <alignment horizontal="left" vertical="center" shrinkToFit="1"/>
      <protection locked="0"/>
    </xf>
    <xf numFmtId="0" fontId="37" fillId="0" borderId="1" xfId="0" applyFont="1" applyBorder="1" applyAlignment="1" applyProtection="1">
      <alignment horizontal="left" vertical="center" shrinkToFit="1"/>
      <protection locked="0"/>
    </xf>
    <xf numFmtId="0" fontId="37" fillId="0" borderId="48" xfId="0" applyFont="1" applyBorder="1" applyAlignment="1" applyProtection="1">
      <alignment horizontal="left" vertical="center" shrinkToFit="1"/>
      <protection locked="0"/>
    </xf>
    <xf numFmtId="0" fontId="32" fillId="0" borderId="37" xfId="0" applyFont="1" applyBorder="1" applyAlignment="1" applyProtection="1">
      <alignment horizontal="left" vertical="center"/>
      <protection locked="0"/>
    </xf>
    <xf numFmtId="0" fontId="32" fillId="0" borderId="7" xfId="0" applyFont="1" applyBorder="1" applyAlignment="1" applyProtection="1">
      <alignment horizontal="right" vertical="center"/>
      <protection locked="0"/>
    </xf>
    <xf numFmtId="0" fontId="20" fillId="0" borderId="7" xfId="0" applyFont="1" applyBorder="1" applyAlignment="1" applyProtection="1">
      <alignment horizontal="center" vertical="center" shrinkToFit="1"/>
      <protection locked="0"/>
    </xf>
    <xf numFmtId="0" fontId="39" fillId="0" borderId="7" xfId="0" applyFont="1" applyBorder="1" applyAlignment="1" applyProtection="1">
      <alignment horizontal="center" vertical="center" shrinkToFit="1"/>
      <protection locked="0"/>
    </xf>
    <xf numFmtId="0" fontId="32" fillId="0" borderId="7" xfId="0" applyFont="1" applyBorder="1" applyProtection="1">
      <alignment vertical="center"/>
      <protection locked="0"/>
    </xf>
    <xf numFmtId="0" fontId="32" fillId="0" borderId="17" xfId="0" applyFont="1" applyBorder="1" applyProtection="1">
      <alignment vertical="center"/>
      <protection locked="0"/>
    </xf>
    <xf numFmtId="0" fontId="32" fillId="0" borderId="51"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2" fillId="0" borderId="9" xfId="0" applyFont="1" applyBorder="1" applyAlignment="1" applyProtection="1">
      <protection locked="0"/>
    </xf>
    <xf numFmtId="0" fontId="32" fillId="0" borderId="54" xfId="0" applyFont="1" applyBorder="1" applyProtection="1">
      <alignment vertical="center"/>
      <protection locked="0"/>
    </xf>
    <xf numFmtId="0" fontId="32" fillId="3" borderId="41" xfId="0" applyFont="1" applyFill="1" applyBorder="1" applyProtection="1">
      <alignment vertical="center"/>
      <protection locked="0"/>
    </xf>
    <xf numFmtId="0" fontId="32" fillId="0" borderId="10"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32" fillId="0" borderId="79" xfId="0" applyFont="1" applyBorder="1" applyAlignment="1" applyProtection="1">
      <alignment horizontal="center" vertical="center"/>
      <protection locked="0"/>
    </xf>
    <xf numFmtId="0" fontId="40" fillId="0" borderId="8" xfId="0" applyFont="1" applyBorder="1" applyAlignment="1" applyProtection="1">
      <alignment horizontal="center" vertical="center"/>
      <protection locked="0"/>
    </xf>
    <xf numFmtId="0" fontId="40" fillId="0" borderId="9" xfId="0" applyFont="1" applyBorder="1" applyAlignment="1" applyProtection="1">
      <alignment horizontal="center" vertical="center"/>
      <protection locked="0"/>
    </xf>
    <xf numFmtId="0" fontId="40" fillId="0" borderId="31" xfId="0" applyFont="1" applyBorder="1" applyAlignment="1" applyProtection="1">
      <alignment horizontal="center" vertical="center"/>
      <protection locked="0"/>
    </xf>
    <xf numFmtId="0" fontId="49" fillId="6" borderId="0" xfId="0" applyFont="1" applyFill="1" applyAlignment="1" applyProtection="1">
      <alignment horizontal="center" vertical="center" shrinkToFit="1"/>
      <protection locked="0"/>
    </xf>
    <xf numFmtId="0" fontId="46" fillId="0" borderId="22" xfId="0" applyFont="1" applyBorder="1" applyAlignment="1" applyProtection="1">
      <alignment horizontal="left" vertical="center"/>
      <protection locked="0"/>
    </xf>
    <xf numFmtId="0" fontId="46" fillId="0" borderId="24" xfId="0" applyFont="1" applyBorder="1" applyAlignment="1" applyProtection="1">
      <alignment horizontal="left" vertical="center"/>
      <protection locked="0"/>
    </xf>
    <xf numFmtId="0" fontId="46" fillId="0" borderId="12" xfId="0" applyFont="1" applyBorder="1" applyAlignment="1" applyProtection="1">
      <alignment horizontal="left" vertical="center"/>
      <protection locked="0"/>
    </xf>
    <xf numFmtId="0" fontId="46" fillId="0" borderId="40" xfId="0" applyFont="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46" fillId="0" borderId="38" xfId="0" applyFont="1" applyBorder="1" applyAlignment="1" applyProtection="1">
      <alignment horizontal="center" vertical="center" wrapText="1"/>
      <protection locked="0"/>
    </xf>
    <xf numFmtId="0" fontId="50" fillId="0" borderId="19" xfId="0" applyFont="1" applyBorder="1" applyAlignment="1" applyProtection="1">
      <alignment horizontal="center" vertical="center" shrinkToFit="1"/>
      <protection locked="0"/>
    </xf>
    <xf numFmtId="0" fontId="50" fillId="0" borderId="10" xfId="0" applyFont="1" applyBorder="1" applyAlignment="1" applyProtection="1">
      <alignment horizontal="center" vertical="center" shrinkToFit="1"/>
      <protection locked="0"/>
    </xf>
    <xf numFmtId="0" fontId="50" fillId="0" borderId="26" xfId="0" applyFont="1" applyBorder="1" applyAlignment="1" applyProtection="1">
      <alignment horizontal="center" vertical="center" shrinkToFit="1"/>
      <protection locked="0"/>
    </xf>
    <xf numFmtId="0" fontId="50" fillId="0" borderId="20" xfId="0" applyFont="1" applyBorder="1" applyAlignment="1" applyProtection="1">
      <alignment horizontal="center" vertical="center" shrinkToFit="1"/>
      <protection locked="0"/>
    </xf>
    <xf numFmtId="0" fontId="50" fillId="0" borderId="0" xfId="0" applyFont="1" applyBorder="1" applyAlignment="1" applyProtection="1">
      <alignment horizontal="center" vertical="center" shrinkToFit="1"/>
      <protection locked="0"/>
    </xf>
    <xf numFmtId="0" fontId="50" fillId="0" borderId="27" xfId="0" applyFont="1" applyBorder="1" applyAlignment="1" applyProtection="1">
      <alignment horizontal="center" vertical="center" shrinkToFit="1"/>
      <protection locked="0"/>
    </xf>
    <xf numFmtId="0" fontId="52" fillId="0" borderId="20" xfId="0" applyFont="1" applyBorder="1" applyAlignment="1" applyProtection="1">
      <alignment horizontal="center" vertical="center" wrapText="1" shrinkToFit="1"/>
      <protection locked="0"/>
    </xf>
    <xf numFmtId="0" fontId="52" fillId="0" borderId="0" xfId="0" applyFont="1" applyBorder="1" applyAlignment="1" applyProtection="1">
      <alignment horizontal="center" vertical="center" wrapText="1" shrinkToFit="1"/>
      <protection locked="0"/>
    </xf>
    <xf numFmtId="0" fontId="52" fillId="0" borderId="27" xfId="0" applyFont="1" applyBorder="1" applyAlignment="1" applyProtection="1">
      <alignment horizontal="center" vertical="center" wrapText="1" shrinkToFit="1"/>
      <protection locked="0"/>
    </xf>
    <xf numFmtId="0" fontId="40" fillId="0" borderId="0" xfId="0" applyFont="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40" fillId="0" borderId="28" xfId="0" applyFont="1" applyBorder="1" applyAlignment="1" applyProtection="1">
      <alignment horizontal="center" vertical="center" wrapText="1"/>
      <protection locked="0"/>
    </xf>
    <xf numFmtId="0" fontId="40" fillId="0" borderId="29" xfId="0" applyFont="1" applyBorder="1" applyAlignment="1" applyProtection="1">
      <alignment horizontal="center" vertical="center" wrapText="1"/>
      <protection locked="0"/>
    </xf>
    <xf numFmtId="0" fontId="51" fillId="0" borderId="61" xfId="6" applyFont="1" applyBorder="1" applyAlignment="1" applyProtection="1">
      <alignment horizontal="center" vertical="center"/>
      <protection locked="0"/>
    </xf>
    <xf numFmtId="0" fontId="51" fillId="0" borderId="24" xfId="6" applyFont="1" applyBorder="1" applyAlignment="1" applyProtection="1">
      <alignment horizontal="center" vertical="center"/>
      <protection locked="0"/>
    </xf>
    <xf numFmtId="0" fontId="51" fillId="0" borderId="65" xfId="6" applyFont="1" applyBorder="1" applyAlignment="1" applyProtection="1">
      <alignment horizontal="center" vertical="center"/>
      <protection locked="0"/>
    </xf>
    <xf numFmtId="0" fontId="51" fillId="0" borderId="66" xfId="6" applyFont="1" applyBorder="1" applyAlignment="1" applyProtection="1">
      <alignment horizontal="center" vertical="center"/>
      <protection locked="0"/>
    </xf>
    <xf numFmtId="0" fontId="51" fillId="0" borderId="67" xfId="6"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32" fillId="0" borderId="66" xfId="0" applyFont="1" applyBorder="1" applyAlignment="1" applyProtection="1">
      <alignment horizontal="center" vertical="center"/>
      <protection locked="0"/>
    </xf>
    <xf numFmtId="0" fontId="32" fillId="0" borderId="67" xfId="0" applyFont="1" applyBorder="1" applyAlignment="1" applyProtection="1">
      <alignment horizontal="center" vertical="center"/>
      <protection locked="0"/>
    </xf>
    <xf numFmtId="0" fontId="79" fillId="0" borderId="24" xfId="0" applyFont="1" applyBorder="1" applyAlignment="1" applyProtection="1">
      <alignment horizontal="center" vertical="center" wrapText="1"/>
      <protection locked="0"/>
    </xf>
    <xf numFmtId="0" fontId="79" fillId="0" borderId="0" xfId="0" applyFont="1" applyAlignment="1" applyProtection="1">
      <alignment horizontal="center" vertical="center" wrapText="1"/>
      <protection locked="0"/>
    </xf>
    <xf numFmtId="0" fontId="69" fillId="0" borderId="18" xfId="4" applyFont="1" applyBorder="1" applyAlignment="1" applyProtection="1">
      <alignment horizontal="center" vertical="center" shrinkToFit="1"/>
      <protection locked="0"/>
    </xf>
    <xf numFmtId="0" fontId="69" fillId="0" borderId="14" xfId="4" applyFont="1" applyBorder="1" applyAlignment="1" applyProtection="1">
      <alignment horizontal="center" vertical="center" shrinkToFit="1"/>
      <protection locked="0"/>
    </xf>
    <xf numFmtId="0" fontId="69" fillId="0" borderId="15" xfId="4" applyFont="1" applyBorder="1" applyAlignment="1" applyProtection="1">
      <alignment horizontal="center" vertical="center" shrinkToFit="1"/>
      <protection locked="0"/>
    </xf>
    <xf numFmtId="0" fontId="69" fillId="0" borderId="14" xfId="4" applyFont="1" applyBorder="1" applyAlignment="1" applyProtection="1">
      <alignment horizontal="left" vertical="center" shrinkToFit="1"/>
      <protection locked="0"/>
    </xf>
    <xf numFmtId="0" fontId="69" fillId="0" borderId="15" xfId="4" applyFont="1" applyBorder="1" applyAlignment="1" applyProtection="1">
      <alignment horizontal="left" vertical="center" shrinkToFit="1"/>
      <protection locked="0"/>
    </xf>
    <xf numFmtId="38" fontId="70" fillId="0" borderId="13" xfId="2" applyFont="1" applyBorder="1" applyAlignment="1" applyProtection="1">
      <alignment horizontal="center" vertical="center" shrinkToFit="1"/>
      <protection locked="0"/>
    </xf>
    <xf numFmtId="38" fontId="70" fillId="0" borderId="14" xfId="2" applyFont="1" applyBorder="1" applyAlignment="1" applyProtection="1">
      <alignment horizontal="center" vertical="center" shrinkToFit="1"/>
      <protection locked="0"/>
    </xf>
    <xf numFmtId="38" fontId="70" fillId="0" borderId="58" xfId="2" applyFont="1" applyBorder="1" applyAlignment="1" applyProtection="1">
      <alignment horizontal="center" vertical="center" shrinkToFit="1"/>
      <protection locked="0"/>
    </xf>
    <xf numFmtId="38" fontId="70" fillId="0" borderId="59" xfId="2" applyFont="1" applyBorder="1" applyAlignment="1" applyProtection="1">
      <alignment horizontal="center" vertical="center" shrinkToFit="1"/>
      <protection locked="0"/>
    </xf>
    <xf numFmtId="38" fontId="72" fillId="5" borderId="58" xfId="2" applyFont="1" applyFill="1" applyBorder="1" applyAlignment="1" applyProtection="1">
      <alignment horizontal="center" vertical="center" shrinkToFit="1"/>
      <protection locked="0"/>
    </xf>
    <xf numFmtId="38" fontId="72" fillId="5" borderId="14" xfId="2" applyFont="1" applyFill="1" applyBorder="1" applyAlignment="1" applyProtection="1">
      <alignment horizontal="center" vertical="center" shrinkToFit="1"/>
      <protection locked="0"/>
    </xf>
    <xf numFmtId="38" fontId="72" fillId="5" borderId="59" xfId="2" applyFont="1" applyFill="1" applyBorder="1" applyAlignment="1" applyProtection="1">
      <alignment horizontal="center" vertical="center" shrinkToFit="1"/>
      <protection locked="0"/>
    </xf>
    <xf numFmtId="0" fontId="71" fillId="5" borderId="14" xfId="4" applyFont="1" applyFill="1" applyBorder="1" applyAlignment="1" applyProtection="1">
      <alignment horizontal="center" vertical="center" shrinkToFit="1"/>
      <protection locked="0"/>
    </xf>
    <xf numFmtId="0" fontId="71" fillId="5" borderId="15" xfId="4" applyFont="1" applyFill="1" applyBorder="1" applyAlignment="1" applyProtection="1">
      <alignment horizontal="center" vertical="center" shrinkToFit="1"/>
      <protection locked="0"/>
    </xf>
    <xf numFmtId="0" fontId="69" fillId="0" borderId="13" xfId="4" applyFont="1" applyBorder="1" applyAlignment="1" applyProtection="1">
      <alignment horizontal="left" vertical="center" shrinkToFit="1"/>
      <protection locked="0"/>
    </xf>
    <xf numFmtId="0" fontId="71" fillId="5" borderId="18" xfId="4" applyFont="1" applyFill="1" applyBorder="1" applyAlignment="1" applyProtection="1">
      <alignment horizontal="center" vertical="center" shrinkToFit="1"/>
      <protection locked="0"/>
    </xf>
    <xf numFmtId="38" fontId="72" fillId="5" borderId="13" xfId="2" applyFont="1" applyFill="1" applyBorder="1" applyAlignment="1" applyProtection="1">
      <alignment horizontal="center" vertical="center" shrinkToFit="1"/>
      <protection locked="0"/>
    </xf>
    <xf numFmtId="0" fontId="57" fillId="0" borderId="72" xfId="0" applyFont="1" applyBorder="1" applyProtection="1">
      <alignment vertical="center"/>
      <protection locked="0"/>
    </xf>
    <xf numFmtId="0" fontId="57" fillId="0" borderId="73" xfId="0" applyFont="1" applyBorder="1" applyProtection="1">
      <alignment vertical="center"/>
      <protection locked="0"/>
    </xf>
    <xf numFmtId="0" fontId="57" fillId="0" borderId="55" xfId="0" applyFont="1" applyBorder="1" applyAlignment="1" applyProtection="1">
      <alignment horizontal="center" vertical="center"/>
      <protection locked="0"/>
    </xf>
    <xf numFmtId="0" fontId="57" fillId="0" borderId="21" xfId="0" applyFont="1" applyBorder="1" applyAlignment="1" applyProtection="1">
      <alignment horizontal="center" vertical="center"/>
      <protection locked="0"/>
    </xf>
    <xf numFmtId="0" fontId="57" fillId="0" borderId="60" xfId="0" applyFont="1" applyBorder="1" applyAlignment="1" applyProtection="1">
      <alignment horizontal="center" vertical="center"/>
      <protection locked="0"/>
    </xf>
    <xf numFmtId="0" fontId="57" fillId="0" borderId="79" xfId="0" applyFont="1" applyBorder="1" applyAlignment="1" applyProtection="1">
      <alignment horizontal="center" vertical="center"/>
      <protection locked="0"/>
    </xf>
    <xf numFmtId="0" fontId="57" fillId="0" borderId="80" xfId="0" applyFont="1" applyBorder="1" applyAlignment="1" applyProtection="1">
      <alignment horizontal="center" vertical="center"/>
      <protection locked="0"/>
    </xf>
    <xf numFmtId="0" fontId="57" fillId="0" borderId="81" xfId="0" applyFont="1" applyBorder="1" applyAlignment="1" applyProtection="1">
      <alignment horizontal="center" vertical="center"/>
      <protection locked="0"/>
    </xf>
    <xf numFmtId="0" fontId="57" fillId="0" borderId="71" xfId="0" applyFont="1" applyBorder="1" applyAlignment="1" applyProtection="1">
      <alignment horizontal="center" vertical="center"/>
      <protection locked="0"/>
    </xf>
    <xf numFmtId="0" fontId="57" fillId="0" borderId="72" xfId="0" applyFont="1" applyBorder="1" applyAlignment="1" applyProtection="1">
      <alignment horizontal="center" vertical="center"/>
      <protection locked="0"/>
    </xf>
    <xf numFmtId="0" fontId="57" fillId="0" borderId="73" xfId="0" applyFont="1" applyBorder="1" applyAlignment="1" applyProtection="1">
      <alignment horizontal="center" vertical="center"/>
      <protection locked="0"/>
    </xf>
    <xf numFmtId="38" fontId="58" fillId="0" borderId="19" xfId="0" applyNumberFormat="1" applyFont="1" applyBorder="1" applyAlignment="1" applyProtection="1">
      <alignment horizontal="center" vertical="center"/>
      <protection locked="0"/>
    </xf>
    <xf numFmtId="38" fontId="58" fillId="0" borderId="10" xfId="0" applyNumberFormat="1" applyFont="1" applyBorder="1" applyAlignment="1" applyProtection="1">
      <alignment horizontal="center" vertical="center"/>
      <protection locked="0"/>
    </xf>
    <xf numFmtId="38" fontId="58" fillId="0" borderId="26" xfId="0" applyNumberFormat="1" applyFont="1" applyBorder="1" applyAlignment="1" applyProtection="1">
      <alignment horizontal="center" vertical="center"/>
      <protection locked="0"/>
    </xf>
    <xf numFmtId="38" fontId="58" fillId="0" borderId="20" xfId="0" applyNumberFormat="1" applyFont="1" applyBorder="1" applyAlignment="1" applyProtection="1">
      <alignment horizontal="center" vertical="center"/>
      <protection locked="0"/>
    </xf>
    <xf numFmtId="38" fontId="58" fillId="0" borderId="0" xfId="0" applyNumberFormat="1" applyFont="1" applyAlignment="1" applyProtection="1">
      <alignment horizontal="center" vertical="center"/>
      <protection locked="0"/>
    </xf>
    <xf numFmtId="38" fontId="58" fillId="0" borderId="27" xfId="0" applyNumberFormat="1" applyFont="1" applyBorder="1" applyAlignment="1" applyProtection="1">
      <alignment horizontal="center" vertical="center"/>
      <protection locked="0"/>
    </xf>
    <xf numFmtId="38" fontId="58" fillId="0" borderId="30" xfId="0" applyNumberFormat="1" applyFont="1" applyBorder="1" applyAlignment="1" applyProtection="1">
      <alignment horizontal="center" vertical="center"/>
      <protection locked="0"/>
    </xf>
    <xf numFmtId="38" fontId="58" fillId="0" borderId="28" xfId="0" applyNumberFormat="1" applyFont="1" applyBorder="1" applyAlignment="1" applyProtection="1">
      <alignment horizontal="center" vertical="center"/>
      <protection locked="0"/>
    </xf>
    <xf numFmtId="38" fontId="58" fillId="0" borderId="29" xfId="0" applyNumberFormat="1"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0" xfId="0" applyFont="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58" fillId="0" borderId="30"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8" fillId="0" borderId="29" xfId="0" applyFont="1" applyBorder="1" applyAlignment="1" applyProtection="1">
      <alignment horizontal="center" vertical="center"/>
      <protection locked="0"/>
    </xf>
    <xf numFmtId="0" fontId="62" fillId="0" borderId="68" xfId="0" applyFont="1" applyBorder="1" applyAlignment="1" applyProtection="1">
      <alignment horizontal="center" vertical="center"/>
      <protection locked="0"/>
    </xf>
    <xf numFmtId="0" fontId="62" fillId="0" borderId="69" xfId="0" applyFont="1" applyBorder="1" applyAlignment="1" applyProtection="1">
      <alignment horizontal="center" vertical="center"/>
      <protection locked="0"/>
    </xf>
    <xf numFmtId="0" fontId="71" fillId="5" borderId="78" xfId="4" applyFont="1" applyFill="1" applyBorder="1" applyAlignment="1" applyProtection="1">
      <alignment horizontal="center" vertical="center" shrinkToFit="1"/>
      <protection locked="0"/>
    </xf>
    <xf numFmtId="0" fontId="71" fillId="5" borderId="72" xfId="4" applyFont="1" applyFill="1" applyBorder="1" applyAlignment="1" applyProtection="1">
      <alignment horizontal="center" vertical="center" shrinkToFit="1"/>
      <protection locked="0"/>
    </xf>
    <xf numFmtId="0" fontId="71" fillId="5" borderId="73" xfId="4" applyFont="1" applyFill="1" applyBorder="1" applyAlignment="1" applyProtection="1">
      <alignment horizontal="center" vertical="center" shrinkToFit="1"/>
      <protection locked="0"/>
    </xf>
    <xf numFmtId="38" fontId="25" fillId="0" borderId="58" xfId="2" applyFont="1" applyBorder="1" applyAlignment="1" applyProtection="1">
      <alignment horizontal="center" vertical="center" shrinkToFit="1"/>
      <protection locked="0"/>
    </xf>
    <xf numFmtId="0" fontId="69" fillId="4" borderId="55" xfId="0" applyFont="1" applyFill="1" applyBorder="1" applyAlignment="1" applyProtection="1">
      <alignment horizontal="center" vertical="center" shrinkToFit="1"/>
      <protection locked="0"/>
    </xf>
    <xf numFmtId="0" fontId="69" fillId="4" borderId="21" xfId="0" applyFont="1" applyFill="1" applyBorder="1" applyAlignment="1" applyProtection="1">
      <alignment horizontal="center" vertical="center" shrinkToFit="1"/>
      <protection locked="0"/>
    </xf>
    <xf numFmtId="0" fontId="69" fillId="4" borderId="60" xfId="0" applyFont="1" applyFill="1" applyBorder="1" applyAlignment="1" applyProtection="1">
      <alignment horizontal="center" vertical="center" shrinkToFit="1"/>
      <protection locked="0"/>
    </xf>
    <xf numFmtId="0" fontId="69" fillId="4" borderId="64" xfId="0" applyFont="1" applyFill="1" applyBorder="1" applyAlignment="1" applyProtection="1">
      <alignment horizontal="center" vertical="center" shrinkToFit="1"/>
      <protection locked="0"/>
    </xf>
    <xf numFmtId="0" fontId="69" fillId="4" borderId="56" xfId="0" applyFont="1" applyFill="1" applyBorder="1" applyAlignment="1" applyProtection="1">
      <alignment horizontal="center" vertical="center" shrinkToFit="1"/>
      <protection locked="0"/>
    </xf>
    <xf numFmtId="0" fontId="56" fillId="0" borderId="0" xfId="0" applyFont="1" applyAlignment="1" applyProtection="1">
      <alignment horizontal="left" vertical="center" shrinkToFit="1"/>
      <protection locked="0"/>
    </xf>
    <xf numFmtId="0" fontId="57" fillId="0" borderId="1" xfId="0" applyFont="1" applyBorder="1" applyAlignment="1" applyProtection="1">
      <alignment horizontal="right"/>
      <protection locked="0"/>
    </xf>
    <xf numFmtId="0" fontId="57" fillId="0" borderId="9" xfId="0" applyFont="1" applyBorder="1" applyAlignment="1" applyProtection="1">
      <protection locked="0"/>
    </xf>
    <xf numFmtId="0" fontId="57" fillId="0" borderId="32" xfId="0" applyFont="1" applyBorder="1" applyProtection="1">
      <alignment vertical="center"/>
      <protection locked="0"/>
    </xf>
    <xf numFmtId="0" fontId="57" fillId="0" borderId="11" xfId="0" applyFont="1" applyBorder="1" applyProtection="1">
      <alignment vertical="center"/>
      <protection locked="0"/>
    </xf>
    <xf numFmtId="0" fontId="57" fillId="0" borderId="33" xfId="0" applyFont="1" applyBorder="1" applyProtection="1">
      <alignment vertical="center"/>
      <protection locked="0"/>
    </xf>
    <xf numFmtId="0" fontId="57" fillId="0" borderId="36" xfId="0" applyFont="1" applyBorder="1" applyProtection="1">
      <alignment vertical="center"/>
      <protection locked="0"/>
    </xf>
    <xf numFmtId="0" fontId="57" fillId="0" borderId="34" xfId="0" applyFont="1" applyBorder="1" applyProtection="1">
      <alignment vertical="center"/>
      <protection locked="0"/>
    </xf>
    <xf numFmtId="0" fontId="57" fillId="3" borderId="35" xfId="0" applyFont="1" applyFill="1" applyBorder="1" applyProtection="1">
      <alignment vertical="center"/>
      <protection locked="0"/>
    </xf>
    <xf numFmtId="0" fontId="57" fillId="3" borderId="2" xfId="0" applyFont="1" applyFill="1" applyBorder="1" applyProtection="1">
      <alignment vertical="center"/>
      <protection locked="0"/>
    </xf>
    <xf numFmtId="0" fontId="57" fillId="2" borderId="2" xfId="0" applyFont="1" applyFill="1" applyBorder="1" applyProtection="1">
      <alignment vertical="center"/>
      <protection locked="0"/>
    </xf>
    <xf numFmtId="0" fontId="57" fillId="2" borderId="16" xfId="0" applyFont="1" applyFill="1" applyBorder="1" applyProtection="1">
      <alignment vertical="center"/>
      <protection locked="0"/>
    </xf>
    <xf numFmtId="176" fontId="58" fillId="0" borderId="40" xfId="0" applyNumberFormat="1" applyFont="1" applyBorder="1" applyAlignment="1">
      <alignment horizontal="center" vertical="center"/>
    </xf>
    <xf numFmtId="176" fontId="58" fillId="0" borderId="0" xfId="0" applyNumberFormat="1" applyFont="1" applyAlignment="1">
      <alignment horizontal="center" vertical="center"/>
    </xf>
    <xf numFmtId="178" fontId="56" fillId="0" borderId="37" xfId="0" applyNumberFormat="1" applyFont="1" applyBorder="1" applyAlignment="1" applyProtection="1">
      <alignment horizontal="center" vertical="center" shrinkToFit="1"/>
      <protection locked="0"/>
    </xf>
    <xf numFmtId="178" fontId="56" fillId="0" borderId="0" xfId="0" applyNumberFormat="1" applyFont="1" applyAlignment="1" applyProtection="1">
      <alignment horizontal="center" vertical="center" shrinkToFit="1"/>
      <protection locked="0"/>
    </xf>
    <xf numFmtId="178" fontId="56" fillId="0" borderId="49" xfId="0" applyNumberFormat="1" applyFont="1" applyBorder="1" applyAlignment="1" applyProtection="1">
      <alignment horizontal="center" vertical="center" shrinkToFit="1"/>
      <protection locked="0"/>
    </xf>
    <xf numFmtId="178" fontId="56" fillId="0" borderId="47" xfId="0" applyNumberFormat="1" applyFont="1" applyBorder="1" applyAlignment="1" applyProtection="1">
      <alignment horizontal="center" vertical="center" shrinkToFit="1"/>
      <protection locked="0"/>
    </xf>
    <xf numFmtId="178" fontId="56" fillId="0" borderId="1" xfId="0" applyNumberFormat="1" applyFont="1" applyBorder="1" applyAlignment="1" applyProtection="1">
      <alignment horizontal="center" vertical="center" shrinkToFit="1"/>
      <protection locked="0"/>
    </xf>
    <xf numFmtId="178" fontId="56" fillId="0" borderId="50" xfId="0" applyNumberFormat="1" applyFont="1" applyBorder="1" applyAlignment="1" applyProtection="1">
      <alignment horizontal="center" vertical="center" shrinkToFit="1"/>
      <protection locked="0"/>
    </xf>
    <xf numFmtId="0" fontId="7" fillId="0" borderId="37" xfId="0" applyFont="1" applyBorder="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0" borderId="39"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64" fillId="0" borderId="0" xfId="0" applyFont="1" applyAlignment="1" applyProtection="1">
      <alignment horizontal="center" vertical="center" shrinkToFit="1"/>
      <protection locked="0"/>
    </xf>
    <xf numFmtId="0" fontId="64" fillId="0" borderId="38" xfId="0" applyFont="1" applyBorder="1" applyAlignment="1" applyProtection="1">
      <alignment horizontal="center" vertical="center" shrinkToFit="1"/>
      <protection locked="0"/>
    </xf>
    <xf numFmtId="0" fontId="64" fillId="0" borderId="8" xfId="0" applyFont="1" applyBorder="1" applyAlignment="1" applyProtection="1">
      <alignment horizontal="center" vertical="center" shrinkToFit="1"/>
      <protection locked="0"/>
    </xf>
    <xf numFmtId="0" fontId="64" fillId="0" borderId="9" xfId="0" applyFont="1" applyBorder="1" applyAlignment="1" applyProtection="1">
      <alignment horizontal="center" vertical="center" shrinkToFit="1"/>
      <protection locked="0"/>
    </xf>
    <xf numFmtId="0" fontId="64" fillId="0" borderId="31" xfId="0" applyFont="1" applyBorder="1" applyAlignment="1" applyProtection="1">
      <alignment horizontal="center" vertical="center" shrinkToFit="1"/>
      <protection locked="0"/>
    </xf>
    <xf numFmtId="0" fontId="62" fillId="0" borderId="0" xfId="0" applyFont="1" applyAlignment="1" applyProtection="1">
      <alignment horizontal="center" vertical="center" shrinkToFit="1"/>
      <protection locked="0"/>
    </xf>
    <xf numFmtId="0" fontId="62" fillId="0" borderId="38" xfId="0" applyFont="1" applyBorder="1" applyAlignment="1" applyProtection="1">
      <alignment horizontal="center" vertical="center" shrinkToFit="1"/>
      <protection locked="0"/>
    </xf>
    <xf numFmtId="0" fontId="62" fillId="0" borderId="8" xfId="0" applyFont="1" applyBorder="1" applyAlignment="1" applyProtection="1">
      <alignment horizontal="center" vertical="center" shrinkToFit="1"/>
      <protection locked="0"/>
    </xf>
    <xf numFmtId="0" fontId="62" fillId="0" borderId="9" xfId="0" applyFont="1" applyBorder="1" applyAlignment="1" applyProtection="1">
      <alignment horizontal="center" vertical="center" shrinkToFit="1"/>
      <protection locked="0"/>
    </xf>
    <xf numFmtId="0" fontId="62" fillId="0" borderId="31" xfId="0" applyFont="1" applyBorder="1" applyAlignment="1" applyProtection="1">
      <alignment horizontal="center" vertical="center" shrinkToFit="1"/>
      <protection locked="0"/>
    </xf>
    <xf numFmtId="0" fontId="57" fillId="0" borderId="40" xfId="0" applyFont="1" applyBorder="1" applyProtection="1">
      <alignment vertical="center"/>
      <protection locked="0"/>
    </xf>
    <xf numFmtId="0" fontId="57" fillId="0" borderId="0" xfId="0" applyFont="1" applyProtection="1">
      <alignment vertical="center"/>
      <protection locked="0"/>
    </xf>
    <xf numFmtId="49" fontId="65" fillId="0" borderId="39" xfId="0" applyNumberFormat="1" applyFont="1" applyBorder="1" applyAlignment="1" applyProtection="1">
      <alignment horizontal="center" vertical="center" shrinkToFit="1"/>
      <protection locked="0"/>
    </xf>
    <xf numFmtId="0" fontId="57" fillId="3" borderId="4" xfId="0" applyFont="1" applyFill="1" applyBorder="1" applyProtection="1">
      <alignment vertical="center"/>
      <protection locked="0"/>
    </xf>
    <xf numFmtId="0" fontId="57" fillId="3" borderId="41" xfId="0" applyFont="1" applyFill="1" applyBorder="1" applyProtection="1">
      <alignment vertical="center"/>
      <protection locked="0"/>
    </xf>
    <xf numFmtId="49" fontId="65" fillId="0" borderId="14" xfId="0" applyNumberFormat="1" applyFont="1" applyBorder="1" applyAlignment="1" applyProtection="1">
      <alignment horizontal="center" vertical="center" shrinkToFit="1"/>
      <protection locked="0"/>
    </xf>
    <xf numFmtId="0" fontId="57" fillId="3" borderId="39" xfId="0" applyFont="1" applyFill="1" applyBorder="1" applyProtection="1">
      <alignment vertical="center"/>
      <protection locked="0"/>
    </xf>
    <xf numFmtId="0" fontId="65" fillId="3" borderId="39" xfId="0" applyFont="1" applyFill="1" applyBorder="1" applyAlignment="1" applyProtection="1">
      <alignment horizontal="center" vertical="center" shrinkToFit="1"/>
      <protection locked="0"/>
    </xf>
    <xf numFmtId="9" fontId="57" fillId="3" borderId="22" xfId="1" applyFont="1" applyFill="1" applyBorder="1" applyAlignment="1" applyProtection="1">
      <alignment horizontal="center" vertical="center"/>
      <protection locked="0"/>
    </xf>
    <xf numFmtId="9" fontId="57" fillId="3" borderId="24" xfId="1" applyFont="1" applyFill="1" applyBorder="1" applyAlignment="1" applyProtection="1">
      <alignment horizontal="center" vertical="center"/>
      <protection locked="0"/>
    </xf>
    <xf numFmtId="9" fontId="57" fillId="3" borderId="8" xfId="1" applyFont="1" applyFill="1" applyBorder="1" applyAlignment="1" applyProtection="1">
      <alignment horizontal="center" vertical="center"/>
      <protection locked="0"/>
    </xf>
    <xf numFmtId="9" fontId="57" fillId="3" borderId="9" xfId="1" applyFont="1" applyFill="1" applyBorder="1" applyAlignment="1" applyProtection="1">
      <alignment horizontal="center" vertical="center"/>
      <protection locked="0"/>
    </xf>
    <xf numFmtId="0" fontId="57" fillId="3" borderId="22" xfId="0" applyFont="1" applyFill="1" applyBorder="1" applyProtection="1">
      <alignment vertical="center"/>
      <protection locked="0"/>
    </xf>
    <xf numFmtId="0" fontId="57" fillId="3" borderId="24" xfId="0" applyFont="1" applyFill="1" applyBorder="1" applyProtection="1">
      <alignment vertical="center"/>
      <protection locked="0"/>
    </xf>
    <xf numFmtId="0" fontId="57" fillId="3" borderId="12" xfId="0" applyFont="1" applyFill="1" applyBorder="1" applyProtection="1">
      <alignment vertical="center"/>
      <protection locked="0"/>
    </xf>
    <xf numFmtId="0" fontId="57" fillId="0" borderId="51" xfId="0" applyFont="1" applyBorder="1" applyAlignment="1" applyProtection="1">
      <alignment horizontal="center" vertical="center"/>
      <protection locked="0"/>
    </xf>
    <xf numFmtId="0" fontId="57" fillId="0" borderId="7" xfId="0" applyFont="1" applyBorder="1" applyAlignment="1" applyProtection="1">
      <alignment horizontal="center" vertical="center"/>
      <protection locked="0"/>
    </xf>
    <xf numFmtId="49" fontId="65" fillId="0" borderId="7" xfId="0" applyNumberFormat="1" applyFont="1" applyBorder="1" applyAlignment="1" applyProtection="1">
      <alignment horizontal="center" vertical="center" shrinkToFit="1"/>
      <protection locked="0"/>
    </xf>
    <xf numFmtId="0" fontId="65" fillId="3" borderId="40" xfId="0" applyFont="1" applyFill="1" applyBorder="1" applyAlignment="1" applyProtection="1">
      <alignment horizontal="center" vertical="top" wrapText="1" shrinkToFit="1"/>
      <protection locked="0"/>
    </xf>
    <xf numFmtId="0" fontId="65" fillId="3" borderId="0" xfId="0" applyFont="1" applyFill="1" applyAlignment="1" applyProtection="1">
      <alignment horizontal="center" vertical="top" wrapText="1" shrinkToFit="1"/>
      <protection locked="0"/>
    </xf>
    <xf numFmtId="0" fontId="65" fillId="3" borderId="38" xfId="0" applyFont="1" applyFill="1" applyBorder="1" applyAlignment="1" applyProtection="1">
      <alignment horizontal="center" vertical="top" wrapText="1" shrinkToFit="1"/>
      <protection locked="0"/>
    </xf>
    <xf numFmtId="0" fontId="65" fillId="3" borderId="8" xfId="0" applyFont="1" applyFill="1" applyBorder="1" applyAlignment="1" applyProtection="1">
      <alignment horizontal="center" vertical="top" wrapText="1" shrinkToFit="1"/>
      <protection locked="0"/>
    </xf>
    <xf numFmtId="0" fontId="65" fillId="3" borderId="9" xfId="0" applyFont="1" applyFill="1" applyBorder="1" applyAlignment="1" applyProtection="1">
      <alignment horizontal="center" vertical="top" wrapText="1" shrinkToFit="1"/>
      <protection locked="0"/>
    </xf>
    <xf numFmtId="0" fontId="65" fillId="3" borderId="31" xfId="0" applyFont="1" applyFill="1" applyBorder="1" applyAlignment="1" applyProtection="1">
      <alignment horizontal="center" vertical="top" wrapText="1" shrinkToFit="1"/>
      <protection locked="0"/>
    </xf>
    <xf numFmtId="177" fontId="61" fillId="0" borderId="40" xfId="0" applyNumberFormat="1" applyFont="1" applyBorder="1" applyAlignment="1">
      <alignment horizontal="right" vertical="top"/>
    </xf>
    <xf numFmtId="177" fontId="61" fillId="0" borderId="0" xfId="0" applyNumberFormat="1" applyFont="1" applyAlignment="1">
      <alignment horizontal="right" vertical="top"/>
    </xf>
    <xf numFmtId="0" fontId="57" fillId="0" borderId="37" xfId="0" applyFont="1" applyBorder="1" applyAlignment="1" applyProtection="1">
      <alignment horizontal="left" vertical="center"/>
      <protection locked="0"/>
    </xf>
    <xf numFmtId="0" fontId="57" fillId="0" borderId="0" xfId="0" applyFont="1" applyAlignment="1" applyProtection="1">
      <alignment horizontal="left" vertical="center"/>
      <protection locked="0"/>
    </xf>
    <xf numFmtId="0" fontId="57" fillId="0" borderId="38" xfId="0" applyFont="1" applyBorder="1" applyAlignment="1" applyProtection="1">
      <alignment horizontal="left" vertical="center"/>
      <protection locked="0"/>
    </xf>
    <xf numFmtId="38" fontId="56" fillId="0" borderId="40" xfId="2" applyFont="1" applyBorder="1" applyAlignment="1" applyProtection="1">
      <alignment horizontal="center" vertical="center" shrinkToFit="1"/>
      <protection locked="0"/>
    </xf>
    <xf numFmtId="38" fontId="56" fillId="0" borderId="0" xfId="2" applyFont="1" applyAlignment="1" applyProtection="1">
      <alignment horizontal="center" vertical="center" shrinkToFit="1"/>
      <protection locked="0"/>
    </xf>
    <xf numFmtId="38" fontId="56" fillId="0" borderId="46" xfId="2" applyFont="1" applyBorder="1" applyAlignment="1" applyProtection="1">
      <alignment horizontal="center" vertical="center" shrinkToFit="1"/>
      <protection locked="0"/>
    </xf>
    <xf numFmtId="38" fontId="56" fillId="0" borderId="1" xfId="2" applyFont="1" applyBorder="1" applyAlignment="1" applyProtection="1">
      <alignment horizontal="center" vertical="center" shrinkToFit="1"/>
      <protection locked="0"/>
    </xf>
    <xf numFmtId="0" fontId="57" fillId="0" borderId="22" xfId="0" applyFont="1" applyBorder="1" applyProtection="1">
      <alignment vertical="center"/>
      <protection locked="0"/>
    </xf>
    <xf numFmtId="0" fontId="57" fillId="0" borderId="24" xfId="0" applyFont="1" applyBorder="1" applyProtection="1">
      <alignment vertical="center"/>
      <protection locked="0"/>
    </xf>
    <xf numFmtId="0" fontId="57" fillId="0" borderId="54" xfId="0" applyFont="1" applyBorder="1" applyProtection="1">
      <alignment vertical="center"/>
      <protection locked="0"/>
    </xf>
    <xf numFmtId="178" fontId="63" fillId="3" borderId="37" xfId="0" applyNumberFormat="1" applyFont="1" applyFill="1" applyBorder="1" applyAlignment="1" applyProtection="1">
      <alignment horizontal="center" vertical="center" shrinkToFit="1"/>
      <protection locked="0"/>
    </xf>
    <xf numFmtId="178" fontId="63" fillId="3" borderId="0" xfId="0" applyNumberFormat="1" applyFont="1" applyFill="1" applyAlignment="1" applyProtection="1">
      <alignment horizontal="center" vertical="center" shrinkToFit="1"/>
      <protection locked="0"/>
    </xf>
    <xf numFmtId="178" fontId="63" fillId="3" borderId="45" xfId="0" applyNumberFormat="1" applyFont="1" applyFill="1" applyBorder="1" applyAlignment="1" applyProtection="1">
      <alignment horizontal="center" vertical="center" shrinkToFit="1"/>
      <protection locked="0"/>
    </xf>
    <xf numFmtId="178" fontId="63" fillId="3" borderId="52" xfId="0" applyNumberFormat="1" applyFont="1" applyFill="1" applyBorder="1" applyAlignment="1" applyProtection="1">
      <alignment horizontal="center" vertical="center" shrinkToFit="1"/>
      <protection locked="0"/>
    </xf>
    <xf numFmtId="178" fontId="63" fillId="3" borderId="9" xfId="0" applyNumberFormat="1" applyFont="1" applyFill="1" applyBorder="1" applyAlignment="1" applyProtection="1">
      <alignment horizontal="center" vertical="center" shrinkToFit="1"/>
      <protection locked="0"/>
    </xf>
    <xf numFmtId="178" fontId="63" fillId="3" borderId="23" xfId="0" applyNumberFormat="1" applyFont="1" applyFill="1" applyBorder="1" applyAlignment="1" applyProtection="1">
      <alignment horizontal="center" vertical="center" shrinkToFit="1"/>
      <protection locked="0"/>
    </xf>
    <xf numFmtId="49" fontId="17" fillId="3" borderId="24" xfId="0" applyNumberFormat="1" applyFont="1" applyFill="1" applyBorder="1" applyAlignment="1" applyProtection="1">
      <alignment horizontal="center" vertical="center" shrinkToFit="1"/>
      <protection locked="0"/>
    </xf>
    <xf numFmtId="49" fontId="62" fillId="3" borderId="24" xfId="0" applyNumberFormat="1" applyFont="1" applyFill="1" applyBorder="1" applyAlignment="1" applyProtection="1">
      <alignment horizontal="center" vertical="center" shrinkToFit="1"/>
      <protection locked="0"/>
    </xf>
    <xf numFmtId="49" fontId="62" fillId="3" borderId="9" xfId="0" applyNumberFormat="1" applyFont="1" applyFill="1" applyBorder="1" applyAlignment="1" applyProtection="1">
      <alignment horizontal="center" vertical="center" shrinkToFit="1"/>
      <protection locked="0"/>
    </xf>
    <xf numFmtId="0" fontId="57" fillId="3" borderId="24" xfId="0" applyFont="1" applyFill="1" applyBorder="1" applyAlignment="1" applyProtection="1">
      <alignment horizontal="center" vertical="center"/>
      <protection locked="0"/>
    </xf>
    <xf numFmtId="0" fontId="57" fillId="3" borderId="12" xfId="0" applyFont="1" applyFill="1" applyBorder="1" applyAlignment="1" applyProtection="1">
      <alignment horizontal="center" vertical="center"/>
      <protection locked="0"/>
    </xf>
    <xf numFmtId="0" fontId="57" fillId="3" borderId="9" xfId="0" applyFont="1" applyFill="1" applyBorder="1" applyAlignment="1" applyProtection="1">
      <alignment horizontal="center" vertical="center"/>
      <protection locked="0"/>
    </xf>
    <xf numFmtId="0" fontId="57" fillId="3" borderId="31" xfId="0" applyFont="1" applyFill="1" applyBorder="1" applyAlignment="1" applyProtection="1">
      <alignment horizontal="center" vertical="center"/>
      <protection locked="0"/>
    </xf>
    <xf numFmtId="0" fontId="63" fillId="3" borderId="42" xfId="0" applyFont="1" applyFill="1" applyBorder="1" applyAlignment="1" applyProtection="1">
      <alignment horizontal="center" vertical="center" shrinkToFit="1"/>
      <protection locked="0"/>
    </xf>
    <xf numFmtId="0" fontId="63" fillId="3" borderId="0" xfId="0" applyFont="1" applyFill="1" applyAlignment="1" applyProtection="1">
      <alignment horizontal="center" vertical="center" shrinkToFit="1"/>
      <protection locked="0"/>
    </xf>
    <xf numFmtId="0" fontId="63" fillId="3" borderId="38" xfId="0" applyFont="1" applyFill="1" applyBorder="1" applyAlignment="1" applyProtection="1">
      <alignment horizontal="center" vertical="center" shrinkToFit="1"/>
      <protection locked="0"/>
    </xf>
    <xf numFmtId="0" fontId="63" fillId="3" borderId="25" xfId="0" applyFont="1" applyFill="1" applyBorder="1" applyAlignment="1" applyProtection="1">
      <alignment horizontal="center" vertical="center" shrinkToFit="1"/>
      <protection locked="0"/>
    </xf>
    <xf numFmtId="0" fontId="63" fillId="3" borderId="9" xfId="0" applyFont="1" applyFill="1" applyBorder="1" applyAlignment="1" applyProtection="1">
      <alignment horizontal="center" vertical="center" shrinkToFit="1"/>
      <protection locked="0"/>
    </xf>
    <xf numFmtId="0" fontId="63" fillId="3" borderId="31" xfId="0" applyFont="1" applyFill="1" applyBorder="1" applyAlignment="1" applyProtection="1">
      <alignment horizontal="center" vertical="center" shrinkToFit="1"/>
      <protection locked="0"/>
    </xf>
    <xf numFmtId="0" fontId="63" fillId="0" borderId="0" xfId="0" applyFont="1" applyAlignment="1" applyProtection="1">
      <alignment horizontal="left" vertical="center" shrinkToFit="1"/>
      <protection locked="0"/>
    </xf>
    <xf numFmtId="0" fontId="63" fillId="0" borderId="38" xfId="0" applyFont="1" applyBorder="1" applyAlignment="1" applyProtection="1">
      <alignment horizontal="left" vertical="center" shrinkToFit="1"/>
      <protection locked="0"/>
    </xf>
    <xf numFmtId="0" fontId="63" fillId="0" borderId="47" xfId="0" applyFont="1" applyBorder="1" applyAlignment="1" applyProtection="1">
      <alignment horizontal="left" vertical="center" shrinkToFit="1"/>
      <protection locked="0"/>
    </xf>
    <xf numFmtId="0" fontId="63" fillId="0" borderId="1" xfId="0" applyFont="1" applyBorder="1" applyAlignment="1" applyProtection="1">
      <alignment horizontal="left" vertical="center" shrinkToFit="1"/>
      <protection locked="0"/>
    </xf>
    <xf numFmtId="0" fontId="63" fillId="0" borderId="48" xfId="0" applyFont="1" applyBorder="1" applyAlignment="1" applyProtection="1">
      <alignment horizontal="left" vertical="center" shrinkToFit="1"/>
      <protection locked="0"/>
    </xf>
    <xf numFmtId="38" fontId="57" fillId="3" borderId="32" xfId="2" applyFont="1" applyFill="1" applyBorder="1" applyProtection="1">
      <alignment vertical="center"/>
      <protection locked="0"/>
    </xf>
    <xf numFmtId="38" fontId="57" fillId="3" borderId="11" xfId="2" applyFont="1" applyFill="1" applyBorder="1" applyProtection="1">
      <alignment vertical="center"/>
      <protection locked="0"/>
    </xf>
    <xf numFmtId="38" fontId="57" fillId="3" borderId="33" xfId="2" applyFont="1" applyFill="1" applyBorder="1" applyProtection="1">
      <alignment vertical="center"/>
      <protection locked="0"/>
    </xf>
    <xf numFmtId="38" fontId="66" fillId="3" borderId="52" xfId="2" applyFont="1" applyFill="1" applyBorder="1" applyAlignment="1" applyProtection="1">
      <alignment horizontal="center" vertical="center"/>
      <protection locked="0"/>
    </xf>
    <xf numFmtId="38" fontId="66" fillId="3" borderId="9" xfId="2" applyFont="1" applyFill="1" applyBorder="1" applyAlignment="1" applyProtection="1">
      <alignment horizontal="center" vertical="center"/>
      <protection locked="0"/>
    </xf>
    <xf numFmtId="38" fontId="66" fillId="3" borderId="53" xfId="2" applyFont="1" applyFill="1" applyBorder="1" applyAlignment="1" applyProtection="1">
      <alignment horizontal="center" vertical="center"/>
      <protection locked="0"/>
    </xf>
    <xf numFmtId="0" fontId="57" fillId="0" borderId="1" xfId="0" applyFont="1" applyBorder="1" applyAlignment="1" applyProtection="1">
      <alignment vertical="center" shrinkToFit="1"/>
      <protection locked="0"/>
    </xf>
    <xf numFmtId="0" fontId="57" fillId="0" borderId="7" xfId="0" applyFont="1" applyBorder="1" applyAlignment="1" applyProtection="1">
      <alignment horizontal="right" vertical="center"/>
      <protection locked="0"/>
    </xf>
    <xf numFmtId="0" fontId="65" fillId="0" borderId="7" xfId="0" applyFont="1" applyBorder="1" applyAlignment="1" applyProtection="1">
      <alignment horizontal="center" vertical="center" shrinkToFit="1"/>
      <protection locked="0"/>
    </xf>
    <xf numFmtId="0" fontId="57" fillId="0" borderId="7" xfId="0" applyFont="1" applyBorder="1" applyProtection="1">
      <alignment vertical="center"/>
      <protection locked="0"/>
    </xf>
    <xf numFmtId="0" fontId="57" fillId="0" borderId="17" xfId="0" applyFont="1" applyBorder="1" applyProtection="1">
      <alignment vertical="center"/>
      <protection locked="0"/>
    </xf>
    <xf numFmtId="0" fontId="57" fillId="2" borderId="9" xfId="0" applyFont="1" applyFill="1" applyBorder="1" applyProtection="1">
      <alignment vertical="center"/>
      <protection locked="0"/>
    </xf>
    <xf numFmtId="0" fontId="57" fillId="3" borderId="3" xfId="0" applyFont="1" applyFill="1" applyBorder="1" applyAlignment="1" applyProtection="1">
      <alignment horizontal="center" vertical="center"/>
      <protection locked="0"/>
    </xf>
    <xf numFmtId="0" fontId="57" fillId="3" borderId="4" xfId="0" applyFont="1" applyFill="1" applyBorder="1" applyAlignment="1" applyProtection="1">
      <alignment horizontal="center" vertical="center"/>
      <protection locked="0"/>
    </xf>
    <xf numFmtId="0" fontId="57" fillId="3" borderId="43" xfId="0" applyFont="1" applyFill="1" applyBorder="1" applyAlignment="1" applyProtection="1">
      <alignment horizontal="center" vertical="center"/>
      <protection locked="0"/>
    </xf>
    <xf numFmtId="0" fontId="57" fillId="3" borderId="44" xfId="0" applyFont="1" applyFill="1" applyBorder="1" applyAlignment="1" applyProtection="1">
      <alignment horizontal="center" vertical="center"/>
      <protection locked="0"/>
    </xf>
    <xf numFmtId="0" fontId="57" fillId="3" borderId="41" xfId="0" applyFont="1" applyFill="1" applyBorder="1" applyAlignment="1" applyProtection="1">
      <alignment horizontal="center" vertical="center"/>
      <protection locked="0"/>
    </xf>
    <xf numFmtId="0" fontId="61" fillId="0" borderId="21" xfId="3" applyFont="1" applyBorder="1" applyProtection="1">
      <alignment vertical="center"/>
      <protection locked="0"/>
    </xf>
    <xf numFmtId="0" fontId="61" fillId="0" borderId="57" xfId="3" applyFont="1" applyBorder="1" applyProtection="1">
      <alignment vertical="center"/>
      <protection locked="0"/>
    </xf>
    <xf numFmtId="0" fontId="69" fillId="4" borderId="63" xfId="0" applyFont="1" applyFill="1" applyBorder="1" applyAlignment="1" applyProtection="1">
      <alignment horizontal="center" vertical="center" shrinkToFit="1"/>
      <protection locked="0"/>
    </xf>
    <xf numFmtId="0" fontId="69" fillId="4" borderId="62" xfId="0" applyFont="1" applyFill="1" applyBorder="1" applyAlignment="1" applyProtection="1">
      <alignment horizontal="center" vertical="center" shrinkToFit="1"/>
      <protection locked="0"/>
    </xf>
    <xf numFmtId="38" fontId="67" fillId="0" borderId="55" xfId="0" applyNumberFormat="1" applyFont="1" applyBorder="1" applyAlignment="1" applyProtection="1">
      <alignment horizontal="center" vertical="center" shrinkToFit="1"/>
      <protection locked="0"/>
    </xf>
    <xf numFmtId="38" fontId="67" fillId="0" borderId="21" xfId="0" applyNumberFormat="1" applyFont="1" applyBorder="1" applyAlignment="1" applyProtection="1">
      <alignment horizontal="center" vertical="center" shrinkToFit="1"/>
      <protection locked="0"/>
    </xf>
    <xf numFmtId="179" fontId="61" fillId="0" borderId="21" xfId="2" applyNumberFormat="1" applyFont="1" applyBorder="1" applyProtection="1">
      <alignment vertical="center"/>
      <protection locked="0"/>
    </xf>
    <xf numFmtId="0" fontId="67" fillId="0" borderId="21" xfId="0" applyFont="1" applyBorder="1" applyAlignment="1" applyProtection="1">
      <alignment horizontal="center" vertical="center"/>
      <protection locked="0"/>
    </xf>
    <xf numFmtId="0" fontId="68" fillId="0" borderId="21"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38" fontId="72" fillId="5" borderId="74" xfId="2" applyFont="1" applyFill="1" applyBorder="1" applyAlignment="1" applyProtection="1">
      <alignment horizontal="center" vertical="center" shrinkToFit="1"/>
      <protection locked="0"/>
    </xf>
    <xf numFmtId="38" fontId="72" fillId="5" borderId="72" xfId="2" applyFont="1" applyFill="1" applyBorder="1" applyAlignment="1" applyProtection="1">
      <alignment horizontal="center" vertical="center" shrinkToFit="1"/>
      <protection locked="0"/>
    </xf>
    <xf numFmtId="38" fontId="72" fillId="5" borderId="70" xfId="2" applyFont="1" applyFill="1" applyBorder="1" applyAlignment="1" applyProtection="1">
      <alignment horizontal="center" vertical="center" shrinkToFit="1"/>
      <protection locked="0"/>
    </xf>
    <xf numFmtId="0" fontId="69" fillId="0" borderId="90" xfId="4" applyFont="1" applyBorder="1" applyAlignment="1" applyProtection="1">
      <alignment horizontal="center" vertical="center" shrinkToFit="1"/>
      <protection locked="0"/>
    </xf>
    <xf numFmtId="0" fontId="69" fillId="0" borderId="39" xfId="4" applyFont="1" applyBorder="1" applyAlignment="1" applyProtection="1">
      <alignment horizontal="center" vertical="center" shrinkToFit="1"/>
      <protection locked="0"/>
    </xf>
    <xf numFmtId="0" fontId="69" fillId="0" borderId="6" xfId="4" applyFont="1" applyBorder="1" applyAlignment="1" applyProtection="1">
      <alignment horizontal="center" vertical="center" shrinkToFit="1"/>
      <protection locked="0"/>
    </xf>
    <xf numFmtId="38" fontId="70" fillId="0" borderId="88" xfId="2" applyFont="1" applyBorder="1" applyAlignment="1" applyProtection="1">
      <alignment horizontal="center" vertical="center" shrinkToFit="1"/>
      <protection locked="0"/>
    </xf>
    <xf numFmtId="38" fontId="70" fillId="0" borderId="39" xfId="2" applyFont="1" applyBorder="1" applyAlignment="1" applyProtection="1">
      <alignment horizontal="center" vertical="center" shrinkToFit="1"/>
      <protection locked="0"/>
    </xf>
    <xf numFmtId="38" fontId="70" fillId="0" borderId="5" xfId="2" applyFont="1" applyBorder="1" applyAlignment="1" applyProtection="1">
      <alignment horizontal="center" vertical="center" shrinkToFit="1"/>
      <protection locked="0"/>
    </xf>
    <xf numFmtId="38" fontId="70" fillId="0" borderId="89" xfId="2" applyFont="1" applyBorder="1" applyAlignment="1" applyProtection="1">
      <alignment horizontal="center" vertical="center" shrinkToFit="1"/>
      <protection locked="0"/>
    </xf>
    <xf numFmtId="38" fontId="72" fillId="5" borderId="75" xfId="2" applyFont="1" applyFill="1" applyBorder="1" applyAlignment="1" applyProtection="1">
      <alignment horizontal="center" vertical="center" shrinkToFit="1"/>
      <protection locked="0"/>
    </xf>
    <xf numFmtId="38" fontId="72" fillId="5" borderId="76" xfId="2" applyFont="1" applyFill="1" applyBorder="1" applyAlignment="1" applyProtection="1">
      <alignment horizontal="center" vertical="center" shrinkToFit="1"/>
      <protection locked="0"/>
    </xf>
    <xf numFmtId="38" fontId="72" fillId="5" borderId="77" xfId="2" applyFont="1" applyFill="1" applyBorder="1" applyAlignment="1" applyProtection="1">
      <alignment horizontal="center" vertical="center" shrinkToFit="1"/>
      <protection locked="0"/>
    </xf>
    <xf numFmtId="0" fontId="71" fillId="5" borderId="58" xfId="4" applyFont="1" applyFill="1" applyBorder="1" applyAlignment="1" applyProtection="1">
      <alignment horizontal="center" vertical="center" shrinkToFit="1"/>
      <protection locked="0"/>
    </xf>
    <xf numFmtId="0" fontId="73" fillId="0" borderId="61" xfId="6" applyFont="1" applyBorder="1" applyAlignment="1" applyProtection="1">
      <alignment horizontal="center" vertical="center"/>
      <protection locked="0"/>
    </xf>
    <xf numFmtId="0" fontId="57" fillId="0" borderId="61" xfId="0" applyFont="1" applyBorder="1" applyAlignment="1" applyProtection="1">
      <alignment horizontal="center" vertical="center"/>
      <protection locked="0"/>
    </xf>
    <xf numFmtId="0" fontId="9" fillId="0" borderId="88" xfId="4" applyFont="1" applyBorder="1" applyAlignment="1" applyProtection="1">
      <alignment horizontal="left" vertical="center" shrinkToFit="1"/>
      <protection locked="0"/>
    </xf>
    <xf numFmtId="0" fontId="69" fillId="0" borderId="39" xfId="4" applyFont="1" applyBorder="1" applyAlignment="1" applyProtection="1">
      <alignment horizontal="left" vertical="center" shrinkToFit="1"/>
      <protection locked="0"/>
    </xf>
    <xf numFmtId="0" fontId="69" fillId="0" borderId="6" xfId="4" applyFont="1" applyBorder="1" applyAlignment="1" applyProtection="1">
      <alignment horizontal="left" vertical="center" shrinkToFit="1"/>
      <protection locked="0"/>
    </xf>
    <xf numFmtId="0" fontId="26" fillId="5" borderId="78" xfId="4" applyFont="1" applyFill="1" applyBorder="1" applyAlignment="1" applyProtection="1">
      <alignment horizontal="center" vertical="center" shrinkToFit="1"/>
      <protection locked="0"/>
    </xf>
    <xf numFmtId="0" fontId="77" fillId="0" borderId="20" xfId="0" applyFont="1" applyBorder="1" applyAlignment="1" applyProtection="1">
      <alignment horizontal="center" vertical="center" wrapText="1" shrinkToFit="1"/>
      <protection locked="0"/>
    </xf>
    <xf numFmtId="0" fontId="77" fillId="0" borderId="0" xfId="0" applyFont="1" applyBorder="1" applyAlignment="1" applyProtection="1">
      <alignment horizontal="center" vertical="center" wrapText="1" shrinkToFit="1"/>
      <protection locked="0"/>
    </xf>
    <xf numFmtId="0" fontId="77" fillId="0" borderId="27" xfId="0" applyFont="1" applyBorder="1" applyAlignment="1" applyProtection="1">
      <alignment horizontal="center" vertical="center" wrapText="1" shrinkToFit="1"/>
      <protection locked="0"/>
    </xf>
    <xf numFmtId="0" fontId="72" fillId="0" borderId="40" xfId="0" applyFont="1" applyBorder="1" applyAlignment="1" applyProtection="1">
      <alignment horizontal="center" vertical="center" wrapText="1"/>
      <protection locked="0"/>
    </xf>
    <xf numFmtId="0" fontId="72" fillId="0" borderId="0" xfId="0" applyFont="1" applyAlignment="1" applyProtection="1">
      <alignment horizontal="center" vertical="center" wrapText="1"/>
      <protection locked="0"/>
    </xf>
    <xf numFmtId="0" fontId="72" fillId="0" borderId="38" xfId="0" applyFont="1" applyBorder="1" applyAlignment="1" applyProtection="1">
      <alignment horizontal="center" vertical="center" wrapText="1"/>
      <protection locked="0"/>
    </xf>
    <xf numFmtId="0" fontId="66" fillId="0" borderId="0" xfId="0" applyFont="1" applyAlignment="1" applyProtection="1">
      <alignment vertical="center" wrapText="1"/>
      <protection locked="0"/>
    </xf>
    <xf numFmtId="0" fontId="66" fillId="0" borderId="0" xfId="0" applyFont="1" applyProtection="1">
      <alignment vertical="center"/>
      <protection locked="0"/>
    </xf>
    <xf numFmtId="0" fontId="66" fillId="0" borderId="27" xfId="0" applyFont="1" applyBorder="1" applyProtection="1">
      <alignment vertical="center"/>
      <protection locked="0"/>
    </xf>
    <xf numFmtId="0" fontId="66" fillId="0" borderId="28" xfId="0" applyFont="1" applyBorder="1" applyProtection="1">
      <alignment vertical="center"/>
      <protection locked="0"/>
    </xf>
    <xf numFmtId="0" fontId="66" fillId="0" borderId="29" xfId="0" applyFont="1" applyBorder="1" applyProtection="1">
      <alignment vertical="center"/>
      <protection locked="0"/>
    </xf>
    <xf numFmtId="0" fontId="66" fillId="0" borderId="8" xfId="0" applyFont="1" applyBorder="1" applyAlignment="1" applyProtection="1">
      <alignment horizontal="center" vertical="center"/>
      <protection locked="0"/>
    </xf>
    <xf numFmtId="0" fontId="66" fillId="0" borderId="9" xfId="0" applyFont="1" applyBorder="1" applyAlignment="1" applyProtection="1">
      <alignment horizontal="center" vertical="center"/>
      <protection locked="0"/>
    </xf>
    <xf numFmtId="0" fontId="66" fillId="0" borderId="31" xfId="0" applyFont="1" applyBorder="1" applyAlignment="1" applyProtection="1">
      <alignment horizontal="center" vertical="center"/>
      <protection locked="0"/>
    </xf>
    <xf numFmtId="0" fontId="73" fillId="0" borderId="24" xfId="6" applyFont="1" applyBorder="1" applyAlignment="1" applyProtection="1">
      <alignment horizontal="center" vertical="center"/>
      <protection locked="0"/>
    </xf>
    <xf numFmtId="38" fontId="57" fillId="0" borderId="72" xfId="2" applyFont="1" applyBorder="1" applyProtection="1">
      <alignment vertical="center"/>
      <protection locked="0"/>
    </xf>
    <xf numFmtId="0" fontId="72" fillId="0" borderId="22" xfId="0" applyFont="1" applyBorder="1" applyAlignment="1" applyProtection="1">
      <alignment horizontal="left" vertical="center"/>
      <protection locked="0"/>
    </xf>
    <xf numFmtId="0" fontId="72" fillId="0" borderId="24" xfId="0" applyFont="1" applyBorder="1" applyAlignment="1" applyProtection="1">
      <alignment horizontal="left" vertical="center"/>
      <protection locked="0"/>
    </xf>
    <xf numFmtId="0" fontId="72" fillId="0" borderId="12" xfId="0" applyFont="1" applyBorder="1" applyAlignment="1" applyProtection="1">
      <alignment horizontal="left" vertical="center"/>
      <protection locked="0"/>
    </xf>
    <xf numFmtId="0" fontId="75" fillId="6" borderId="0" xfId="0" applyFont="1" applyFill="1" applyAlignment="1" applyProtection="1">
      <alignment horizontal="center" vertical="center" shrinkToFit="1"/>
      <protection locked="0"/>
    </xf>
    <xf numFmtId="0" fontId="57" fillId="0" borderId="10" xfId="0" applyFont="1" applyBorder="1" applyAlignment="1" applyProtection="1">
      <alignment vertical="center" wrapText="1"/>
      <protection locked="0"/>
    </xf>
    <xf numFmtId="0" fontId="57" fillId="0" borderId="0" xfId="0" applyFont="1" applyAlignment="1" applyProtection="1">
      <alignment vertical="center" wrapText="1"/>
      <protection locked="0"/>
    </xf>
    <xf numFmtId="38" fontId="57" fillId="0" borderId="21" xfId="2" applyFont="1" applyBorder="1" applyProtection="1">
      <alignment vertical="center"/>
      <protection locked="0"/>
    </xf>
    <xf numFmtId="0" fontId="57" fillId="0" borderId="21" xfId="0" applyFont="1" applyBorder="1" applyProtection="1">
      <alignment vertical="center"/>
      <protection locked="0"/>
    </xf>
    <xf numFmtId="0" fontId="57" fillId="0" borderId="57" xfId="0" applyFont="1" applyBorder="1" applyProtection="1">
      <alignment vertical="center"/>
      <protection locked="0"/>
    </xf>
    <xf numFmtId="0" fontId="57" fillId="0" borderId="82" xfId="0" applyFont="1" applyBorder="1" applyAlignment="1" applyProtection="1">
      <alignment horizontal="center" vertical="center"/>
      <protection locked="0"/>
    </xf>
    <xf numFmtId="0" fontId="57" fillId="7" borderId="72" xfId="0" applyFont="1" applyFill="1" applyBorder="1" applyAlignment="1" applyProtection="1">
      <alignment horizontal="center" vertical="center"/>
      <protection locked="0"/>
    </xf>
    <xf numFmtId="0" fontId="57" fillId="7" borderId="83" xfId="0" applyFont="1" applyFill="1" applyBorder="1" applyAlignment="1" applyProtection="1">
      <alignment horizontal="center" vertical="center"/>
      <protection locked="0"/>
    </xf>
    <xf numFmtId="0" fontId="74" fillId="9" borderId="19" xfId="0" applyFont="1" applyFill="1" applyBorder="1" applyAlignment="1">
      <alignment horizontal="center" vertical="center"/>
    </xf>
    <xf numFmtId="0" fontId="74" fillId="9" borderId="10" xfId="0" applyFont="1" applyFill="1" applyBorder="1" applyAlignment="1">
      <alignment horizontal="center" vertical="center"/>
    </xf>
    <xf numFmtId="0" fontId="74" fillId="9" borderId="26" xfId="0" applyFont="1" applyFill="1" applyBorder="1" applyAlignment="1">
      <alignment horizontal="center" vertical="center"/>
    </xf>
    <xf numFmtId="0" fontId="74" fillId="9" borderId="30" xfId="0" applyFont="1" applyFill="1" applyBorder="1" applyAlignment="1">
      <alignment horizontal="center" vertical="center"/>
    </xf>
    <xf numFmtId="0" fontId="74" fillId="9" borderId="28" xfId="0" applyFont="1" applyFill="1" applyBorder="1" applyAlignment="1">
      <alignment horizontal="center" vertical="center"/>
    </xf>
    <xf numFmtId="0" fontId="74" fillId="9" borderId="29" xfId="0" applyFont="1" applyFill="1" applyBorder="1" applyAlignment="1">
      <alignment horizontal="center" vertical="center"/>
    </xf>
    <xf numFmtId="0" fontId="76" fillId="0" borderId="19" xfId="0" applyFont="1" applyBorder="1" applyAlignment="1" applyProtection="1">
      <alignment horizontal="center" vertical="center" shrinkToFit="1"/>
      <protection locked="0"/>
    </xf>
    <xf numFmtId="0" fontId="76" fillId="0" borderId="10" xfId="0" applyFont="1" applyBorder="1" applyAlignment="1" applyProtection="1">
      <alignment horizontal="center" vertical="center" shrinkToFit="1"/>
      <protection locked="0"/>
    </xf>
    <xf numFmtId="0" fontId="76" fillId="0" borderId="26" xfId="0" applyFont="1" applyBorder="1" applyAlignment="1" applyProtection="1">
      <alignment horizontal="center" vertical="center" shrinkToFit="1"/>
      <protection locked="0"/>
    </xf>
    <xf numFmtId="0" fontId="76" fillId="0" borderId="20" xfId="0" applyFont="1" applyBorder="1" applyAlignment="1" applyProtection="1">
      <alignment horizontal="center" vertical="center" shrinkToFit="1"/>
      <protection locked="0"/>
    </xf>
    <xf numFmtId="0" fontId="76" fillId="0" borderId="0" xfId="0" applyFont="1" applyBorder="1" applyAlignment="1" applyProtection="1">
      <alignment horizontal="center" vertical="center" shrinkToFit="1"/>
      <protection locked="0"/>
    </xf>
    <xf numFmtId="0" fontId="76" fillId="0" borderId="27" xfId="0" applyFont="1" applyBorder="1" applyAlignment="1" applyProtection="1">
      <alignment horizontal="center" vertical="center" shrinkToFit="1"/>
      <protection locked="0"/>
    </xf>
    <xf numFmtId="0" fontId="78" fillId="0" borderId="20" xfId="0" applyFont="1" applyBorder="1" applyAlignment="1" applyProtection="1">
      <alignment horizontal="left" vertical="top" shrinkToFit="1"/>
      <protection locked="0"/>
    </xf>
    <xf numFmtId="0" fontId="78" fillId="0" borderId="0" xfId="0" applyFont="1" applyBorder="1" applyAlignment="1" applyProtection="1">
      <alignment horizontal="left" vertical="top" shrinkToFit="1"/>
      <protection locked="0"/>
    </xf>
    <xf numFmtId="0" fontId="78" fillId="0" borderId="30" xfId="0" applyFont="1" applyBorder="1" applyAlignment="1" applyProtection="1">
      <alignment horizontal="left" vertical="top" shrinkToFit="1"/>
      <protection locked="0"/>
    </xf>
    <xf numFmtId="0" fontId="78" fillId="0" borderId="28" xfId="0" applyFont="1" applyBorder="1" applyAlignment="1" applyProtection="1">
      <alignment horizontal="left" vertical="top" shrinkToFit="1"/>
      <protection locked="0"/>
    </xf>
    <xf numFmtId="0" fontId="24" fillId="0" borderId="18" xfId="4" applyFont="1" applyBorder="1" applyAlignment="1" applyProtection="1">
      <alignment horizontal="center" vertical="center" shrinkToFit="1"/>
      <protection locked="0"/>
    </xf>
    <xf numFmtId="0" fontId="24" fillId="0" borderId="14" xfId="4" applyFont="1" applyBorder="1" applyAlignment="1" applyProtection="1">
      <alignment horizontal="center" vertical="center" shrinkToFit="1"/>
      <protection locked="0"/>
    </xf>
    <xf numFmtId="0" fontId="24" fillId="0" borderId="15" xfId="4" applyFont="1" applyBorder="1" applyAlignment="1" applyProtection="1">
      <alignment horizontal="center" vertical="center" shrinkToFit="1"/>
      <protection locked="0"/>
    </xf>
    <xf numFmtId="0" fontId="24" fillId="0" borderId="14" xfId="4" applyFont="1" applyBorder="1" applyAlignment="1" applyProtection="1">
      <alignment horizontal="left" vertical="center" shrinkToFit="1"/>
      <protection locked="0"/>
    </xf>
    <xf numFmtId="0" fontId="24" fillId="0" borderId="15" xfId="4" applyFont="1" applyBorder="1" applyAlignment="1" applyProtection="1">
      <alignment horizontal="left" vertical="center" shrinkToFit="1"/>
      <protection locked="0"/>
    </xf>
    <xf numFmtId="38" fontId="25" fillId="0" borderId="13" xfId="2" applyFont="1" applyBorder="1" applyAlignment="1" applyProtection="1">
      <alignment horizontal="center" vertical="center" shrinkToFit="1"/>
      <protection locked="0"/>
    </xf>
    <xf numFmtId="38" fontId="25" fillId="0" borderId="14" xfId="2" applyFont="1" applyBorder="1" applyAlignment="1" applyProtection="1">
      <alignment horizontal="center" vertical="center" shrinkToFit="1"/>
      <protection locked="0"/>
    </xf>
    <xf numFmtId="38" fontId="25" fillId="0" borderId="59" xfId="2" applyFont="1" applyBorder="1" applyAlignment="1" applyProtection="1">
      <alignment horizontal="center" vertical="center" shrinkToFit="1"/>
      <protection locked="0"/>
    </xf>
    <xf numFmtId="0" fontId="24" fillId="0" borderId="13" xfId="4" applyFont="1" applyBorder="1" applyAlignment="1" applyProtection="1">
      <alignment horizontal="left" vertical="center" shrinkToFit="1"/>
      <protection locked="0"/>
    </xf>
    <xf numFmtId="0" fontId="26" fillId="5" borderId="84" xfId="4" applyFont="1" applyFill="1" applyBorder="1" applyAlignment="1" applyProtection="1">
      <alignment horizontal="center" vertical="center" shrinkToFit="1"/>
      <protection locked="0"/>
    </xf>
    <xf numFmtId="0" fontId="26" fillId="5" borderId="4" xfId="4" applyFont="1" applyFill="1" applyBorder="1" applyAlignment="1" applyProtection="1">
      <alignment horizontal="center" vertical="center" shrinkToFit="1"/>
      <protection locked="0"/>
    </xf>
    <xf numFmtId="0" fontId="26" fillId="5" borderId="41" xfId="4" applyFont="1" applyFill="1" applyBorder="1" applyAlignment="1" applyProtection="1">
      <alignment horizontal="center" vertical="center" shrinkToFit="1"/>
      <protection locked="0"/>
    </xf>
    <xf numFmtId="38" fontId="27" fillId="5" borderId="13" xfId="2" applyFont="1" applyFill="1" applyBorder="1" applyAlignment="1" applyProtection="1">
      <alignment horizontal="center" vertical="center" shrinkToFit="1"/>
      <protection locked="0"/>
    </xf>
    <xf numFmtId="38" fontId="27" fillId="5" borderId="14" xfId="2" applyFont="1" applyFill="1" applyBorder="1" applyAlignment="1" applyProtection="1">
      <alignment horizontal="center" vertical="center" shrinkToFit="1"/>
      <protection locked="0"/>
    </xf>
    <xf numFmtId="38" fontId="27" fillId="5" borderId="59" xfId="2" applyFont="1" applyFill="1" applyBorder="1" applyAlignment="1" applyProtection="1">
      <alignment horizontal="center" vertical="center" shrinkToFit="1"/>
      <protection locked="0"/>
    </xf>
    <xf numFmtId="38" fontId="27" fillId="5" borderId="58" xfId="2" applyFont="1" applyFill="1" applyBorder="1" applyAlignment="1" applyProtection="1">
      <alignment horizontal="center" vertical="center" shrinkToFit="1"/>
      <protection locked="0"/>
    </xf>
    <xf numFmtId="0" fontId="26" fillId="5" borderId="14" xfId="4" applyFont="1" applyFill="1" applyBorder="1" applyAlignment="1" applyProtection="1">
      <alignment horizontal="center" vertical="center" shrinkToFit="1"/>
      <protection locked="0"/>
    </xf>
    <xf numFmtId="0" fontId="26" fillId="5" borderId="15" xfId="4" applyFont="1" applyFill="1" applyBorder="1" applyAlignment="1" applyProtection="1">
      <alignment horizontal="center" vertical="center" shrinkToFit="1"/>
      <protection locked="0"/>
    </xf>
    <xf numFmtId="38" fontId="27" fillId="5" borderId="85" xfId="2" applyFont="1" applyFill="1" applyBorder="1" applyAlignment="1" applyProtection="1">
      <alignment horizontal="center" vertical="center" shrinkToFit="1"/>
      <protection locked="0"/>
    </xf>
    <xf numFmtId="38" fontId="27" fillId="5" borderId="4" xfId="2" applyFont="1" applyFill="1" applyBorder="1" applyAlignment="1" applyProtection="1">
      <alignment horizontal="center" vertical="center" shrinkToFit="1"/>
      <protection locked="0"/>
    </xf>
    <xf numFmtId="38" fontId="27" fillId="5" borderId="86" xfId="2" applyFont="1" applyFill="1" applyBorder="1" applyAlignment="1" applyProtection="1">
      <alignment horizontal="center" vertical="center" shrinkToFit="1"/>
      <protection locked="0"/>
    </xf>
    <xf numFmtId="38" fontId="27" fillId="5" borderId="3" xfId="2" applyFont="1" applyFill="1" applyBorder="1" applyAlignment="1" applyProtection="1">
      <alignment horizontal="center" vertical="center" shrinkToFit="1"/>
      <protection locked="0"/>
    </xf>
    <xf numFmtId="0" fontId="17" fillId="0" borderId="68" xfId="0" applyFont="1" applyBorder="1" applyAlignment="1" applyProtection="1">
      <alignment horizontal="center" vertical="center"/>
      <protection locked="0"/>
    </xf>
    <xf numFmtId="0" fontId="17" fillId="0" borderId="69" xfId="0" applyFont="1" applyBorder="1" applyAlignment="1" applyProtection="1">
      <alignment horizontal="center" vertical="center"/>
      <protection locked="0"/>
    </xf>
    <xf numFmtId="38" fontId="27" fillId="5" borderId="74" xfId="2" applyFont="1" applyFill="1" applyBorder="1" applyAlignment="1" applyProtection="1">
      <alignment horizontal="center" vertical="center" shrinkToFit="1"/>
      <protection locked="0"/>
    </xf>
    <xf numFmtId="38" fontId="27" fillId="5" borderId="72" xfId="2" applyFont="1" applyFill="1" applyBorder="1" applyAlignment="1" applyProtection="1">
      <alignment horizontal="center" vertical="center" shrinkToFit="1"/>
      <protection locked="0"/>
    </xf>
    <xf numFmtId="38" fontId="27" fillId="5" borderId="70" xfId="2" applyFont="1" applyFill="1" applyBorder="1" applyAlignment="1" applyProtection="1">
      <alignment horizontal="center" vertical="center" shrinkToFit="1"/>
      <protection locked="0"/>
    </xf>
    <xf numFmtId="0" fontId="26" fillId="5" borderId="72" xfId="4" applyFont="1" applyFill="1" applyBorder="1" applyAlignment="1" applyProtection="1">
      <alignment horizontal="center" vertical="center" shrinkToFit="1"/>
      <protection locked="0"/>
    </xf>
    <xf numFmtId="0" fontId="26" fillId="5" borderId="73" xfId="4" applyFont="1" applyFill="1" applyBorder="1" applyAlignment="1" applyProtection="1">
      <alignment horizontal="center" vertical="center" shrinkToFit="1"/>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Protection="1">
      <alignment vertical="center"/>
      <protection locked="0"/>
    </xf>
    <xf numFmtId="0" fontId="3" fillId="0" borderId="27" xfId="0" applyFont="1" applyBorder="1" applyProtection="1">
      <alignment vertical="center"/>
      <protection locked="0"/>
    </xf>
    <xf numFmtId="0" fontId="3" fillId="0" borderId="28" xfId="0" applyFont="1" applyBorder="1" applyProtection="1">
      <alignment vertical="center"/>
      <protection locked="0"/>
    </xf>
    <xf numFmtId="0" fontId="3" fillId="0" borderId="29" xfId="0" applyFont="1" applyBorder="1" applyProtection="1">
      <alignment vertical="center"/>
      <protection locked="0"/>
    </xf>
    <xf numFmtId="0" fontId="29" fillId="0" borderId="24" xfId="6" applyFont="1" applyBorder="1" applyAlignment="1" applyProtection="1">
      <alignment horizontal="center" vertical="center"/>
      <protection locked="0"/>
    </xf>
    <xf numFmtId="0" fontId="0" fillId="0" borderId="20" xfId="0" applyBorder="1" applyProtection="1">
      <alignment vertical="center"/>
      <protection locked="0"/>
    </xf>
    <xf numFmtId="0" fontId="0" fillId="0" borderId="0" xfId="0" applyProtection="1">
      <alignment vertical="center"/>
      <protection locked="0"/>
    </xf>
    <xf numFmtId="0" fontId="0" fillId="0" borderId="30" xfId="0" applyBorder="1" applyProtection="1">
      <alignment vertical="center"/>
      <protection locked="0"/>
    </xf>
    <xf numFmtId="0" fontId="0" fillId="0" borderId="28" xfId="0" applyBorder="1" applyProtection="1">
      <alignment vertical="center"/>
      <protection locked="0"/>
    </xf>
    <xf numFmtId="0" fontId="55" fillId="9" borderId="19" xfId="0" applyFont="1" applyFill="1" applyBorder="1" applyAlignment="1" applyProtection="1">
      <alignment horizontal="center" vertical="center"/>
      <protection locked="0"/>
    </xf>
    <xf numFmtId="0" fontId="55" fillId="9" borderId="10" xfId="0" applyFont="1" applyFill="1" applyBorder="1" applyAlignment="1" applyProtection="1">
      <alignment horizontal="center" vertical="center"/>
      <protection locked="0"/>
    </xf>
    <xf numFmtId="0" fontId="55" fillId="9" borderId="26" xfId="0" applyFont="1" applyFill="1" applyBorder="1" applyAlignment="1" applyProtection="1">
      <alignment horizontal="center" vertical="center"/>
      <protection locked="0"/>
    </xf>
    <xf numFmtId="0" fontId="55" fillId="9" borderId="30" xfId="0" applyFont="1" applyFill="1" applyBorder="1" applyAlignment="1" applyProtection="1">
      <alignment horizontal="center" vertical="center"/>
      <protection locked="0"/>
    </xf>
    <xf numFmtId="0" fontId="55" fillId="9" borderId="28" xfId="0" applyFont="1" applyFill="1" applyBorder="1" applyAlignment="1" applyProtection="1">
      <alignment horizontal="center" vertical="center"/>
      <protection locked="0"/>
    </xf>
    <xf numFmtId="0" fontId="55" fillId="9" borderId="29" xfId="0" applyFont="1" applyFill="1" applyBorder="1" applyAlignment="1" applyProtection="1">
      <alignment horizontal="center" vertical="center"/>
      <protection locked="0"/>
    </xf>
    <xf numFmtId="0" fontId="4" fillId="0" borderId="0" xfId="0" applyFont="1" applyAlignment="1" applyProtection="1">
      <alignment horizontal="right" vertical="center" wrapText="1"/>
      <protection locked="0"/>
    </xf>
    <xf numFmtId="0" fontId="14" fillId="0" borderId="61" xfId="0" applyFont="1" applyBorder="1" applyAlignment="1" applyProtection="1">
      <alignment horizontal="center" vertical="center"/>
      <protection locked="0"/>
    </xf>
    <xf numFmtId="0" fontId="28" fillId="6" borderId="0" xfId="0" applyFont="1" applyFill="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29" fillId="0" borderId="61" xfId="6" applyFont="1" applyBorder="1" applyAlignment="1" applyProtection="1">
      <alignment horizontal="center" vertical="center"/>
      <protection locked="0"/>
    </xf>
    <xf numFmtId="0" fontId="27" fillId="0" borderId="22"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6" fillId="0" borderId="2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38" xfId="0" applyFont="1" applyBorder="1" applyAlignment="1" applyProtection="1">
      <alignment horizontal="center" vertical="center" wrapText="1"/>
      <protection locked="0"/>
    </xf>
    <xf numFmtId="0" fontId="7" fillId="0" borderId="20" xfId="0" applyFont="1" applyBorder="1" applyAlignment="1" applyProtection="1">
      <alignment horizontal="right" vertical="center" shrinkToFit="1"/>
      <protection locked="0"/>
    </xf>
    <xf numFmtId="0" fontId="7" fillId="0" borderId="0" xfId="0" applyFont="1" applyAlignment="1" applyProtection="1">
      <alignment horizontal="right" vertical="center" shrinkToFit="1"/>
      <protection locked="0"/>
    </xf>
    <xf numFmtId="0" fontId="14" fillId="0" borderId="55"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60" xfId="0" applyFont="1" applyBorder="1" applyAlignment="1" applyProtection="1">
      <alignment horizontal="center" vertical="center"/>
      <protection locked="0"/>
    </xf>
    <xf numFmtId="38" fontId="14" fillId="0" borderId="21" xfId="2" applyFont="1" applyBorder="1" applyProtection="1">
      <alignment vertical="center"/>
      <protection locked="0"/>
    </xf>
    <xf numFmtId="0" fontId="14" fillId="0" borderId="21" xfId="0" applyFont="1" applyBorder="1" applyProtection="1">
      <alignment vertical="center"/>
      <protection locked="0"/>
    </xf>
    <xf numFmtId="0" fontId="14" fillId="0" borderId="57" xfId="0" applyFont="1" applyBorder="1" applyProtection="1">
      <alignment vertical="center"/>
      <protection locked="0"/>
    </xf>
    <xf numFmtId="0" fontId="14" fillId="0" borderId="10"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79"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81" xfId="0" applyFont="1" applyBorder="1" applyAlignment="1" applyProtection="1">
      <alignment horizontal="center" vertical="center"/>
      <protection locked="0"/>
    </xf>
    <xf numFmtId="0" fontId="14" fillId="0" borderId="82"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0" fontId="14" fillId="0" borderId="72"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38" fontId="14" fillId="0" borderId="72" xfId="2" applyFont="1" applyBorder="1" applyProtection="1">
      <alignment vertical="center"/>
      <protection locked="0"/>
    </xf>
    <xf numFmtId="0" fontId="14" fillId="0" borderId="72" xfId="0" applyFont="1" applyBorder="1" applyProtection="1">
      <alignment vertical="center"/>
      <protection locked="0"/>
    </xf>
    <xf numFmtId="0" fontId="14" fillId="0" borderId="73" xfId="0" applyFont="1" applyBorder="1" applyProtection="1">
      <alignment vertical="center"/>
      <protection locked="0"/>
    </xf>
    <xf numFmtId="0" fontId="14" fillId="8" borderId="72" xfId="0" applyFont="1" applyFill="1" applyBorder="1" applyAlignment="1" applyProtection="1">
      <alignment horizontal="center" vertical="center"/>
      <protection locked="0"/>
    </xf>
    <xf numFmtId="0" fontId="14" fillId="8" borderId="83" xfId="0" applyFont="1" applyFill="1" applyBorder="1" applyAlignment="1" applyProtection="1">
      <alignment horizontal="center" vertical="center"/>
      <protection locked="0"/>
    </xf>
    <xf numFmtId="38" fontId="27" fillId="5" borderId="75" xfId="2" applyFont="1" applyFill="1" applyBorder="1" applyAlignment="1" applyProtection="1">
      <alignment horizontal="center" vertical="center" shrinkToFit="1"/>
      <protection locked="0"/>
    </xf>
    <xf numFmtId="38" fontId="27" fillId="5" borderId="76" xfId="2" applyFont="1" applyFill="1" applyBorder="1" applyAlignment="1" applyProtection="1">
      <alignment horizontal="center" vertical="center" shrinkToFit="1"/>
      <protection locked="0"/>
    </xf>
    <xf numFmtId="38" fontId="27" fillId="5" borderId="77" xfId="2" applyFont="1" applyFill="1" applyBorder="1" applyAlignment="1" applyProtection="1">
      <alignment horizontal="center" vertical="center" shrinkToFit="1"/>
      <protection locked="0"/>
    </xf>
    <xf numFmtId="0" fontId="15" fillId="0" borderId="20"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38" fontId="15" fillId="0" borderId="19" xfId="0" applyNumberFormat="1" applyFont="1" applyBorder="1" applyAlignment="1" applyProtection="1">
      <alignment horizontal="center" vertical="center"/>
      <protection locked="0"/>
    </xf>
    <xf numFmtId="38" fontId="15" fillId="0" borderId="10" xfId="0" applyNumberFormat="1" applyFont="1" applyBorder="1" applyAlignment="1" applyProtection="1">
      <alignment horizontal="center" vertical="center"/>
      <protection locked="0"/>
    </xf>
    <xf numFmtId="38" fontId="15" fillId="0" borderId="26" xfId="0" applyNumberFormat="1" applyFont="1" applyBorder="1" applyAlignment="1" applyProtection="1">
      <alignment horizontal="center" vertical="center"/>
      <protection locked="0"/>
    </xf>
    <xf numFmtId="38" fontId="15" fillId="0" borderId="20" xfId="0" applyNumberFormat="1" applyFont="1" applyBorder="1" applyAlignment="1" applyProtection="1">
      <alignment horizontal="center" vertical="center"/>
      <protection locked="0"/>
    </xf>
    <xf numFmtId="38" fontId="15" fillId="0" borderId="0" xfId="0" applyNumberFormat="1" applyFont="1" applyAlignment="1" applyProtection="1">
      <alignment horizontal="center" vertical="center"/>
      <protection locked="0"/>
    </xf>
    <xf numFmtId="38" fontId="15" fillId="0" borderId="27" xfId="0" applyNumberFormat="1" applyFont="1" applyBorder="1" applyAlignment="1" applyProtection="1">
      <alignment horizontal="center" vertical="center"/>
      <protection locked="0"/>
    </xf>
    <xf numFmtId="38" fontId="15" fillId="0" borderId="30" xfId="0" applyNumberFormat="1" applyFont="1" applyBorder="1" applyAlignment="1" applyProtection="1">
      <alignment horizontal="center" vertical="center"/>
      <protection locked="0"/>
    </xf>
    <xf numFmtId="38" fontId="15" fillId="0" borderId="28" xfId="0" applyNumberFormat="1" applyFont="1" applyBorder="1" applyAlignment="1" applyProtection="1">
      <alignment horizontal="center" vertical="center"/>
      <protection locked="0"/>
    </xf>
    <xf numFmtId="38" fontId="15" fillId="0" borderId="29" xfId="0" applyNumberFormat="1" applyFont="1" applyBorder="1" applyAlignment="1" applyProtection="1">
      <alignment horizontal="center" vertical="center"/>
      <protection locked="0"/>
    </xf>
    <xf numFmtId="0" fontId="13" fillId="0" borderId="0" xfId="0" applyFont="1" applyAlignment="1" applyProtection="1">
      <alignment horizontal="left" vertical="center" shrinkToFit="1"/>
      <protection locked="0"/>
    </xf>
    <xf numFmtId="0" fontId="14" fillId="0" borderId="1" xfId="0" applyFont="1" applyBorder="1" applyAlignment="1" applyProtection="1">
      <alignment horizontal="right"/>
      <protection locked="0"/>
    </xf>
    <xf numFmtId="0" fontId="14" fillId="0" borderId="9" xfId="0" applyFont="1" applyBorder="1" applyAlignment="1" applyProtection="1">
      <protection locked="0"/>
    </xf>
    <xf numFmtId="0" fontId="14" fillId="0" borderId="32" xfId="0" applyFont="1" applyBorder="1" applyProtection="1">
      <alignment vertical="center"/>
      <protection locked="0"/>
    </xf>
    <xf numFmtId="0" fontId="14" fillId="0" borderId="11" xfId="0" applyFont="1" applyBorder="1" applyProtection="1">
      <alignment vertical="center"/>
      <protection locked="0"/>
    </xf>
    <xf numFmtId="0" fontId="14" fillId="0" borderId="33" xfId="0" applyFont="1" applyBorder="1" applyProtection="1">
      <alignment vertical="center"/>
      <protection locked="0"/>
    </xf>
    <xf numFmtId="0" fontId="14" fillId="0" borderId="36" xfId="0" applyFont="1" applyBorder="1" applyProtection="1">
      <alignment vertical="center"/>
      <protection locked="0"/>
    </xf>
    <xf numFmtId="0" fontId="14" fillId="0" borderId="34" xfId="0" applyFont="1" applyBorder="1" applyProtection="1">
      <alignment vertical="center"/>
      <protection locked="0"/>
    </xf>
    <xf numFmtId="0" fontId="14" fillId="3" borderId="35" xfId="0" applyFont="1" applyFill="1" applyBorder="1" applyProtection="1">
      <alignment vertical="center"/>
      <protection locked="0"/>
    </xf>
    <xf numFmtId="0" fontId="14" fillId="3" borderId="2" xfId="0" applyFont="1" applyFill="1" applyBorder="1" applyProtection="1">
      <alignment vertical="center"/>
      <protection locked="0"/>
    </xf>
    <xf numFmtId="0" fontId="14" fillId="2" borderId="2" xfId="0" applyFont="1" applyFill="1" applyBorder="1" applyProtection="1">
      <alignment vertical="center"/>
      <protection locked="0"/>
    </xf>
    <xf numFmtId="0" fontId="14" fillId="2" borderId="16" xfId="0" applyFont="1" applyFill="1" applyBorder="1" applyProtection="1">
      <alignment vertical="center"/>
      <protection locked="0"/>
    </xf>
    <xf numFmtId="176" fontId="15" fillId="0" borderId="40" xfId="0" applyNumberFormat="1" applyFont="1" applyBorder="1" applyAlignment="1">
      <alignment horizontal="center" vertical="center"/>
    </xf>
    <xf numFmtId="176" fontId="15" fillId="0" borderId="0" xfId="0" applyNumberFormat="1" applyFont="1" applyAlignment="1">
      <alignment horizontal="center" vertical="center"/>
    </xf>
    <xf numFmtId="178" fontId="13" fillId="0" borderId="37" xfId="0" applyNumberFormat="1" applyFont="1" applyBorder="1" applyAlignment="1" applyProtection="1">
      <alignment horizontal="center" vertical="center" shrinkToFit="1"/>
      <protection locked="0"/>
    </xf>
    <xf numFmtId="178" fontId="13" fillId="0" borderId="0" xfId="0" applyNumberFormat="1" applyFont="1" applyAlignment="1" applyProtection="1">
      <alignment horizontal="center" vertical="center" shrinkToFit="1"/>
      <protection locked="0"/>
    </xf>
    <xf numFmtId="178" fontId="13" fillId="0" borderId="49" xfId="0" applyNumberFormat="1" applyFont="1" applyBorder="1" applyAlignment="1" applyProtection="1">
      <alignment horizontal="center" vertical="center" shrinkToFit="1"/>
      <protection locked="0"/>
    </xf>
    <xf numFmtId="178" fontId="13" fillId="0" borderId="47" xfId="0" applyNumberFormat="1" applyFont="1" applyBorder="1" applyAlignment="1" applyProtection="1">
      <alignment horizontal="center" vertical="center" shrinkToFit="1"/>
      <protection locked="0"/>
    </xf>
    <xf numFmtId="178" fontId="13" fillId="0" borderId="1" xfId="0" applyNumberFormat="1" applyFont="1" applyBorder="1" applyAlignment="1" applyProtection="1">
      <alignment horizontal="center" vertical="center" shrinkToFit="1"/>
      <protection locked="0"/>
    </xf>
    <xf numFmtId="178" fontId="13" fillId="0" borderId="50" xfId="0" applyNumberFormat="1" applyFont="1" applyBorder="1" applyAlignment="1" applyProtection="1">
      <alignment horizontal="center" vertical="center" shrinkToFit="1"/>
      <protection locked="0"/>
    </xf>
    <xf numFmtId="0" fontId="80" fillId="0" borderId="37" xfId="0" applyFont="1" applyBorder="1" applyAlignment="1" applyProtection="1">
      <alignment horizontal="left" vertical="center" shrinkToFit="1"/>
      <protection locked="0"/>
    </xf>
    <xf numFmtId="0" fontId="80" fillId="0" borderId="0" xfId="0" applyFont="1" applyAlignment="1" applyProtection="1">
      <alignment horizontal="left" vertical="center" shrinkToFit="1"/>
      <protection locked="0"/>
    </xf>
    <xf numFmtId="0" fontId="80" fillId="0" borderId="38" xfId="0" applyFont="1" applyBorder="1" applyAlignment="1" applyProtection="1">
      <alignment horizontal="left" vertical="center" shrinkToFit="1"/>
      <protection locked="0"/>
    </xf>
    <xf numFmtId="0" fontId="80" fillId="0" borderId="5" xfId="0" applyFont="1" applyBorder="1" applyAlignment="1" applyProtection="1">
      <alignment horizontal="left" vertical="center" shrinkToFit="1"/>
      <protection locked="0"/>
    </xf>
    <xf numFmtId="0" fontId="80" fillId="0" borderId="39" xfId="0" applyFont="1" applyBorder="1" applyAlignment="1" applyProtection="1">
      <alignment horizontal="left" vertical="center" shrinkToFit="1"/>
      <protection locked="0"/>
    </xf>
    <xf numFmtId="0" fontId="80" fillId="0" borderId="6" xfId="0" applyFont="1" applyBorder="1" applyAlignment="1" applyProtection="1">
      <alignment horizontal="left" vertical="center" shrinkToFit="1"/>
      <protection locked="0"/>
    </xf>
    <xf numFmtId="0" fontId="19" fillId="0" borderId="0" xfId="0" applyFont="1" applyAlignment="1" applyProtection="1">
      <alignment horizontal="center" vertical="center" shrinkToFit="1"/>
      <protection locked="0"/>
    </xf>
    <xf numFmtId="0" fontId="19" fillId="0" borderId="38"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9"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0" borderId="31" xfId="0" applyFont="1" applyBorder="1" applyAlignment="1" applyProtection="1">
      <alignment horizontal="center" vertical="center" shrinkToFit="1"/>
      <protection locked="0"/>
    </xf>
    <xf numFmtId="0" fontId="14" fillId="0" borderId="40" xfId="0" applyFont="1" applyBorder="1" applyProtection="1">
      <alignment vertical="center"/>
      <protection locked="0"/>
    </xf>
    <xf numFmtId="0" fontId="14" fillId="0" borderId="0" xfId="0" applyFont="1" applyProtection="1">
      <alignment vertical="center"/>
      <protection locked="0"/>
    </xf>
    <xf numFmtId="49" fontId="20" fillId="0" borderId="39" xfId="0" applyNumberFormat="1" applyFont="1" applyBorder="1" applyAlignment="1" applyProtection="1">
      <alignment horizontal="center" vertical="center" shrinkToFit="1"/>
      <protection locked="0"/>
    </xf>
    <xf numFmtId="0" fontId="14" fillId="3" borderId="4" xfId="0" applyFont="1" applyFill="1" applyBorder="1" applyProtection="1">
      <alignment vertical="center"/>
      <protection locked="0"/>
    </xf>
    <xf numFmtId="0" fontId="14" fillId="3" borderId="41" xfId="0" applyFont="1" applyFill="1" applyBorder="1" applyProtection="1">
      <alignment vertical="center"/>
      <protection locked="0"/>
    </xf>
    <xf numFmtId="49" fontId="20" fillId="0" borderId="14" xfId="0" applyNumberFormat="1" applyFont="1" applyBorder="1" applyAlignment="1" applyProtection="1">
      <alignment horizontal="center" vertical="center" shrinkToFit="1"/>
      <protection locked="0"/>
    </xf>
    <xf numFmtId="0" fontId="14" fillId="3" borderId="39" xfId="0" applyFont="1" applyFill="1" applyBorder="1" applyProtection="1">
      <alignment vertical="center"/>
      <protection locked="0"/>
    </xf>
    <xf numFmtId="0" fontId="20" fillId="3" borderId="39" xfId="0" applyFont="1" applyFill="1" applyBorder="1" applyAlignment="1" applyProtection="1">
      <alignment horizontal="center" vertical="center" shrinkToFit="1"/>
      <protection locked="0"/>
    </xf>
    <xf numFmtId="9" fontId="14" fillId="3" borderId="22" xfId="1" applyFont="1" applyFill="1" applyBorder="1" applyAlignment="1" applyProtection="1">
      <alignment horizontal="center" vertical="center"/>
      <protection locked="0"/>
    </xf>
    <xf numFmtId="9" fontId="14" fillId="3" borderId="24" xfId="1" applyFont="1" applyFill="1" applyBorder="1" applyAlignment="1" applyProtection="1">
      <alignment horizontal="center" vertical="center"/>
      <protection locked="0"/>
    </xf>
    <xf numFmtId="9" fontId="14" fillId="3" borderId="8" xfId="1" applyFont="1" applyFill="1" applyBorder="1" applyAlignment="1" applyProtection="1">
      <alignment horizontal="center" vertical="center"/>
      <protection locked="0"/>
    </xf>
    <xf numFmtId="9" fontId="14" fillId="3" borderId="9" xfId="1"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top" wrapText="1" shrinkToFit="1"/>
      <protection locked="0"/>
    </xf>
    <xf numFmtId="0" fontId="20" fillId="3" borderId="0" xfId="0" applyFont="1" applyFill="1" applyAlignment="1" applyProtection="1">
      <alignment horizontal="center" vertical="top" wrapText="1" shrinkToFit="1"/>
      <protection locked="0"/>
    </xf>
    <xf numFmtId="0" fontId="20" fillId="3" borderId="38" xfId="0" applyFont="1" applyFill="1" applyBorder="1" applyAlignment="1" applyProtection="1">
      <alignment horizontal="center" vertical="top" wrapText="1" shrinkToFit="1"/>
      <protection locked="0"/>
    </xf>
    <xf numFmtId="0" fontId="20" fillId="3" borderId="8" xfId="0" applyFont="1" applyFill="1" applyBorder="1" applyAlignment="1" applyProtection="1">
      <alignment horizontal="center" vertical="top" wrapText="1" shrinkToFit="1"/>
      <protection locked="0"/>
    </xf>
    <xf numFmtId="0" fontId="20" fillId="3" borderId="9" xfId="0" applyFont="1" applyFill="1" applyBorder="1" applyAlignment="1" applyProtection="1">
      <alignment horizontal="center" vertical="top" wrapText="1" shrinkToFit="1"/>
      <protection locked="0"/>
    </xf>
    <xf numFmtId="0" fontId="20" fillId="3" borderId="31" xfId="0" applyFont="1" applyFill="1" applyBorder="1" applyAlignment="1" applyProtection="1">
      <alignment horizontal="center" vertical="top" wrapText="1" shrinkToFit="1"/>
      <protection locked="0"/>
    </xf>
    <xf numFmtId="177" fontId="16" fillId="0" borderId="40" xfId="0" applyNumberFormat="1" applyFont="1" applyBorder="1" applyAlignment="1">
      <alignment horizontal="right" vertical="top"/>
    </xf>
    <xf numFmtId="177" fontId="16" fillId="0" borderId="0" xfId="0" applyNumberFormat="1" applyFont="1" applyAlignment="1">
      <alignment horizontal="right" vertical="top"/>
    </xf>
    <xf numFmtId="0" fontId="14" fillId="0" borderId="37"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38" xfId="0" applyFont="1" applyBorder="1" applyAlignment="1" applyProtection="1">
      <alignment horizontal="left" vertical="center"/>
      <protection locked="0"/>
    </xf>
    <xf numFmtId="38" fontId="13" fillId="0" borderId="40" xfId="2" applyFont="1" applyBorder="1" applyAlignment="1" applyProtection="1">
      <alignment horizontal="center" vertical="center" shrinkToFit="1"/>
      <protection locked="0"/>
    </xf>
    <xf numFmtId="38" fontId="13" fillId="0" borderId="0" xfId="2" applyFont="1" applyAlignment="1" applyProtection="1">
      <alignment horizontal="center" vertical="center" shrinkToFit="1"/>
      <protection locked="0"/>
    </xf>
    <xf numFmtId="38" fontId="13" fillId="0" borderId="46" xfId="2" applyFont="1" applyBorder="1" applyAlignment="1" applyProtection="1">
      <alignment horizontal="center" vertical="center" shrinkToFit="1"/>
      <protection locked="0"/>
    </xf>
    <xf numFmtId="38" fontId="13" fillId="0" borderId="1" xfId="2" applyFont="1" applyBorder="1" applyAlignment="1" applyProtection="1">
      <alignment horizontal="center" vertical="center" shrinkToFit="1"/>
      <protection locked="0"/>
    </xf>
    <xf numFmtId="0" fontId="14" fillId="0" borderId="22" xfId="0" applyFont="1" applyBorder="1" applyProtection="1">
      <alignment vertical="center"/>
      <protection locked="0"/>
    </xf>
    <xf numFmtId="0" fontId="14" fillId="0" borderId="24" xfId="0" applyFont="1" applyBorder="1" applyProtection="1">
      <alignment vertical="center"/>
      <protection locked="0"/>
    </xf>
    <xf numFmtId="0" fontId="14" fillId="0" borderId="54" xfId="0" applyFont="1" applyBorder="1" applyProtection="1">
      <alignment vertical="center"/>
      <protection locked="0"/>
    </xf>
    <xf numFmtId="178" fontId="18" fillId="3" borderId="37" xfId="0" applyNumberFormat="1" applyFont="1" applyFill="1" applyBorder="1" applyAlignment="1" applyProtection="1">
      <alignment horizontal="center" vertical="center" shrinkToFit="1"/>
      <protection locked="0"/>
    </xf>
    <xf numFmtId="178" fontId="18" fillId="3" borderId="0" xfId="0" applyNumberFormat="1" applyFont="1" applyFill="1" applyAlignment="1" applyProtection="1">
      <alignment horizontal="center" vertical="center" shrinkToFit="1"/>
      <protection locked="0"/>
    </xf>
    <xf numFmtId="178" fontId="18" fillId="3" borderId="45" xfId="0" applyNumberFormat="1" applyFont="1" applyFill="1" applyBorder="1" applyAlignment="1" applyProtection="1">
      <alignment horizontal="center" vertical="center" shrinkToFit="1"/>
      <protection locked="0"/>
    </xf>
    <xf numFmtId="178" fontId="18" fillId="3" borderId="52" xfId="0" applyNumberFormat="1" applyFont="1" applyFill="1" applyBorder="1" applyAlignment="1" applyProtection="1">
      <alignment horizontal="center" vertical="center" shrinkToFit="1"/>
      <protection locked="0"/>
    </xf>
    <xf numFmtId="178" fontId="18" fillId="3" borderId="9" xfId="0" applyNumberFormat="1" applyFont="1" applyFill="1" applyBorder="1" applyAlignment="1" applyProtection="1">
      <alignment horizontal="center" vertical="center" shrinkToFit="1"/>
      <protection locked="0"/>
    </xf>
    <xf numFmtId="178" fontId="18" fillId="3" borderId="23" xfId="0" applyNumberFormat="1" applyFont="1" applyFill="1" applyBorder="1" applyAlignment="1" applyProtection="1">
      <alignment horizontal="center" vertical="center" shrinkToFit="1"/>
      <protection locked="0"/>
    </xf>
    <xf numFmtId="0" fontId="18" fillId="3" borderId="42" xfId="0" applyFont="1" applyFill="1" applyBorder="1" applyAlignment="1" applyProtection="1">
      <alignment horizontal="center" vertical="center" shrinkToFit="1"/>
      <protection locked="0"/>
    </xf>
    <xf numFmtId="0" fontId="18" fillId="3" borderId="0" xfId="0" applyFont="1" applyFill="1" applyAlignment="1" applyProtection="1">
      <alignment horizontal="center" vertical="center" shrinkToFit="1"/>
      <protection locked="0"/>
    </xf>
    <xf numFmtId="0" fontId="18" fillId="3" borderId="38" xfId="0" applyFont="1" applyFill="1" applyBorder="1" applyAlignment="1" applyProtection="1">
      <alignment horizontal="center" vertical="center" shrinkToFit="1"/>
      <protection locked="0"/>
    </xf>
    <xf numFmtId="0" fontId="18" fillId="3" borderId="25" xfId="0" applyFont="1" applyFill="1" applyBorder="1" applyAlignment="1" applyProtection="1">
      <alignment horizontal="center" vertical="center" shrinkToFit="1"/>
      <protection locked="0"/>
    </xf>
    <xf numFmtId="0" fontId="18" fillId="3" borderId="9" xfId="0" applyFont="1" applyFill="1" applyBorder="1" applyAlignment="1" applyProtection="1">
      <alignment horizontal="center" vertical="center" shrinkToFit="1"/>
      <protection locked="0"/>
    </xf>
    <xf numFmtId="0" fontId="18" fillId="3" borderId="31" xfId="0" applyFont="1" applyFill="1" applyBorder="1" applyAlignment="1" applyProtection="1">
      <alignment horizontal="center" vertical="center" shrinkToFit="1"/>
      <protection locked="0"/>
    </xf>
    <xf numFmtId="0" fontId="14" fillId="3" borderId="22" xfId="0" applyFont="1" applyFill="1" applyBorder="1" applyProtection="1">
      <alignment vertical="center"/>
      <protection locked="0"/>
    </xf>
    <xf numFmtId="0" fontId="14" fillId="3" borderId="24" xfId="0" applyFont="1" applyFill="1" applyBorder="1" applyProtection="1">
      <alignment vertical="center"/>
      <protection locked="0"/>
    </xf>
    <xf numFmtId="0" fontId="14" fillId="3" borderId="12" xfId="0" applyFont="1" applyFill="1" applyBorder="1" applyProtection="1">
      <alignment vertical="center"/>
      <protection locked="0"/>
    </xf>
    <xf numFmtId="0" fontId="14" fillId="3" borderId="24"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31" xfId="0" applyFont="1" applyFill="1" applyBorder="1" applyAlignment="1" applyProtection="1">
      <alignment horizontal="center" vertical="center"/>
      <protection locked="0"/>
    </xf>
    <xf numFmtId="0" fontId="16" fillId="0" borderId="21" xfId="3" applyFont="1" applyBorder="1" applyProtection="1">
      <alignment vertical="center"/>
      <protection locked="0"/>
    </xf>
    <xf numFmtId="0" fontId="16" fillId="0" borderId="57" xfId="3" applyFont="1" applyBorder="1" applyProtection="1">
      <alignment vertical="center"/>
      <protection locked="0"/>
    </xf>
    <xf numFmtId="0" fontId="14" fillId="0" borderId="51"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shrinkToFit="1"/>
      <protection locked="0"/>
    </xf>
    <xf numFmtId="0" fontId="24" fillId="4" borderId="63" xfId="0" applyFont="1" applyFill="1" applyBorder="1" applyAlignment="1" applyProtection="1">
      <alignment horizontal="center" vertical="center" shrinkToFit="1"/>
      <protection locked="0"/>
    </xf>
    <xf numFmtId="0" fontId="24" fillId="4" borderId="62" xfId="0" applyFont="1" applyFill="1" applyBorder="1" applyAlignment="1" applyProtection="1">
      <alignment horizontal="center" vertical="center" shrinkToFit="1"/>
      <protection locked="0"/>
    </xf>
    <xf numFmtId="0" fontId="14" fillId="0" borderId="1" xfId="0" applyFont="1" applyBorder="1" applyAlignment="1" applyProtection="1">
      <alignment vertical="center" shrinkToFit="1"/>
      <protection locked="0"/>
    </xf>
    <xf numFmtId="0" fontId="23" fillId="0" borderId="21" xfId="0" applyFont="1" applyBorder="1" applyAlignment="1" applyProtection="1">
      <alignment horizontal="center" vertical="center" shrinkToFit="1"/>
      <protection locked="0"/>
    </xf>
    <xf numFmtId="0" fontId="14" fillId="0" borderId="7" xfId="0" applyFont="1" applyBorder="1" applyAlignment="1" applyProtection="1">
      <alignment horizontal="right" vertical="center"/>
      <protection locked="0"/>
    </xf>
    <xf numFmtId="0" fontId="14" fillId="3" borderId="3"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3" borderId="43" xfId="0" applyFont="1" applyFill="1" applyBorder="1" applyAlignment="1" applyProtection="1">
      <alignment horizontal="center" vertical="center"/>
      <protection locked="0"/>
    </xf>
    <xf numFmtId="0" fontId="14" fillId="3" borderId="44" xfId="0" applyFont="1" applyFill="1" applyBorder="1" applyAlignment="1" applyProtection="1">
      <alignment horizontal="center" vertical="center"/>
      <protection locked="0"/>
    </xf>
    <xf numFmtId="0" fontId="14" fillId="3" borderId="41" xfId="0" applyFont="1" applyFill="1" applyBorder="1" applyAlignment="1" applyProtection="1">
      <alignment horizontal="center" vertical="center"/>
      <protection locked="0"/>
    </xf>
    <xf numFmtId="38" fontId="21" fillId="3" borderId="52" xfId="2" applyFont="1" applyFill="1" applyBorder="1" applyAlignment="1" applyProtection="1">
      <alignment horizontal="center" vertical="center"/>
      <protection locked="0"/>
    </xf>
    <xf numFmtId="38" fontId="21" fillId="3" borderId="9" xfId="2" applyFont="1" applyFill="1" applyBorder="1" applyAlignment="1" applyProtection="1">
      <alignment horizontal="center" vertical="center"/>
      <protection locked="0"/>
    </xf>
    <xf numFmtId="38" fontId="21" fillId="3" borderId="53" xfId="2" applyFont="1" applyFill="1" applyBorder="1" applyAlignment="1" applyProtection="1">
      <alignment horizontal="center" vertical="center"/>
      <protection locked="0"/>
    </xf>
    <xf numFmtId="0" fontId="14" fillId="0" borderId="7" xfId="0" applyFont="1" applyBorder="1" applyProtection="1">
      <alignment vertical="center"/>
      <protection locked="0"/>
    </xf>
    <xf numFmtId="0" fontId="14" fillId="0" borderId="17" xfId="0" applyFont="1" applyBorder="1" applyProtection="1">
      <alignment vertical="center"/>
      <protection locked="0"/>
    </xf>
    <xf numFmtId="0" fontId="14" fillId="2" borderId="9" xfId="0" applyFont="1" applyFill="1" applyBorder="1" applyProtection="1">
      <alignment vertical="center"/>
      <protection locked="0"/>
    </xf>
    <xf numFmtId="0" fontId="18" fillId="0" borderId="0" xfId="0" applyFont="1" applyAlignment="1" applyProtection="1">
      <alignment horizontal="left" vertical="center" shrinkToFit="1"/>
      <protection locked="0"/>
    </xf>
    <xf numFmtId="0" fontId="18" fillId="0" borderId="38" xfId="0" applyFont="1" applyBorder="1" applyAlignment="1" applyProtection="1">
      <alignment horizontal="left" vertical="center" shrinkToFit="1"/>
      <protection locked="0"/>
    </xf>
    <xf numFmtId="0" fontId="18" fillId="0" borderId="47" xfId="0" applyFont="1" applyBorder="1" applyAlignment="1" applyProtection="1">
      <alignment horizontal="left" vertical="center" shrinkToFit="1"/>
      <protection locked="0"/>
    </xf>
    <xf numFmtId="0" fontId="18" fillId="0" borderId="1" xfId="0" applyFont="1" applyBorder="1" applyAlignment="1" applyProtection="1">
      <alignment horizontal="left" vertical="center" shrinkToFit="1"/>
      <protection locked="0"/>
    </xf>
    <xf numFmtId="0" fontId="18" fillId="0" borderId="48" xfId="0" applyFont="1" applyBorder="1" applyAlignment="1" applyProtection="1">
      <alignment horizontal="left" vertical="center" shrinkToFit="1"/>
      <protection locked="0"/>
    </xf>
    <xf numFmtId="38" fontId="14" fillId="3" borderId="32" xfId="2" applyFont="1" applyFill="1" applyBorder="1" applyProtection="1">
      <alignment vertical="center"/>
      <protection locked="0"/>
    </xf>
    <xf numFmtId="38" fontId="14" fillId="3" borderId="11" xfId="2" applyFont="1" applyFill="1" applyBorder="1" applyProtection="1">
      <alignment vertical="center"/>
      <protection locked="0"/>
    </xf>
    <xf numFmtId="38" fontId="14" fillId="3" borderId="33" xfId="2" applyFont="1" applyFill="1" applyBorder="1" applyProtection="1">
      <alignment vertical="center"/>
      <protection locked="0"/>
    </xf>
    <xf numFmtId="0" fontId="24" fillId="4" borderId="55" xfId="0" applyFont="1" applyFill="1" applyBorder="1" applyAlignment="1" applyProtection="1">
      <alignment horizontal="center" vertical="center" shrinkToFit="1"/>
      <protection locked="0"/>
    </xf>
    <xf numFmtId="0" fontId="24" fillId="4" borderId="21" xfId="0" applyFont="1" applyFill="1" applyBorder="1" applyAlignment="1" applyProtection="1">
      <alignment horizontal="center" vertical="center" shrinkToFit="1"/>
      <protection locked="0"/>
    </xf>
    <xf numFmtId="0" fontId="24" fillId="4" borderId="60" xfId="0" applyFont="1" applyFill="1" applyBorder="1" applyAlignment="1" applyProtection="1">
      <alignment horizontal="center" vertical="center" shrinkToFit="1"/>
      <protection locked="0"/>
    </xf>
    <xf numFmtId="0" fontId="24" fillId="4" borderId="64" xfId="0" applyFont="1" applyFill="1" applyBorder="1" applyAlignment="1" applyProtection="1">
      <alignment horizontal="center" vertical="center" shrinkToFit="1"/>
      <protection locked="0"/>
    </xf>
    <xf numFmtId="0" fontId="24" fillId="4" borderId="56" xfId="0" applyFont="1" applyFill="1" applyBorder="1" applyAlignment="1" applyProtection="1">
      <alignment horizontal="center" vertical="center" shrinkToFit="1"/>
      <protection locked="0"/>
    </xf>
    <xf numFmtId="181" fontId="22" fillId="0" borderId="55" xfId="0" applyNumberFormat="1" applyFont="1" applyBorder="1" applyAlignment="1" applyProtection="1">
      <alignment horizontal="center" vertical="center"/>
      <protection locked="0"/>
    </xf>
    <xf numFmtId="181" fontId="22" fillId="0" borderId="21" xfId="0" applyNumberFormat="1" applyFont="1" applyBorder="1" applyAlignment="1" applyProtection="1">
      <alignment horizontal="center" vertical="center"/>
      <protection locked="0"/>
    </xf>
    <xf numFmtId="0" fontId="22" fillId="0" borderId="21" xfId="0" applyFont="1" applyBorder="1" applyAlignment="1" applyProtection="1">
      <alignment horizontal="center" vertical="center" shrinkToFit="1"/>
      <protection locked="0"/>
    </xf>
  </cellXfs>
  <cellStyles count="7">
    <cellStyle name="パーセント" xfId="1" builtinId="5"/>
    <cellStyle name="桁区切り" xfId="2" builtinId="6"/>
    <cellStyle name="標準" xfId="0" builtinId="0"/>
    <cellStyle name="標準 2" xfId="4" xr:uid="{00000000-0005-0000-0000-000003000000}"/>
    <cellStyle name="標準 3" xfId="5" xr:uid="{00000000-0005-0000-0000-000004000000}"/>
    <cellStyle name="標準 4" xfId="6" xr:uid="{00000000-0005-0000-0000-000005000000}"/>
    <cellStyle name="標準_新規フォーマット（柏）" xfId="3" xr:uid="{00000000-0005-0000-0000-000006000000}"/>
  </cellStyles>
  <dxfs count="38">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ont>
        <color theme="0"/>
      </font>
    </dxf>
    <dxf>
      <font>
        <condense val="0"/>
        <extend val="0"/>
        <color indexed="9"/>
      </font>
    </dxf>
    <dxf>
      <font>
        <color theme="0"/>
      </font>
    </dxf>
    <dxf>
      <font>
        <condense val="0"/>
        <extend val="0"/>
        <color indexed="22"/>
      </font>
    </dxf>
    <dxf>
      <font>
        <condense val="0"/>
        <extend val="0"/>
        <color indexed="9"/>
      </font>
    </dxf>
    <dxf>
      <fill>
        <patternFill>
          <bgColor rgb="FFFFC000"/>
        </patternFill>
      </fill>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ndense val="0"/>
        <extend val="0"/>
        <color indexed="22"/>
      </font>
    </dxf>
    <dxf>
      <font>
        <condense val="0"/>
        <extend val="0"/>
        <color indexed="9"/>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ndense val="0"/>
        <extend val="0"/>
        <color indexed="22"/>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BB3"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BC3"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BA3"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B3" lockText="1" noThreeD="1"/>
</file>

<file path=xl/ctrlProps/ctrlProp20.xml><?xml version="1.0" encoding="utf-8"?>
<formControlPr xmlns="http://schemas.microsoft.com/office/spreadsheetml/2009/9/main" objectType="Radio" firstButton="1" fmlaLink="BB3"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BC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fmlaLink="BA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C3"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BA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10</xdr:row>
          <xdr:rowOff>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8</xdr:row>
          <xdr:rowOff>0</xdr:rowOff>
        </xdr:from>
        <xdr:to>
          <xdr:col>51</xdr:col>
          <xdr:colOff>38100</xdr:colOff>
          <xdr:row>9</xdr:row>
          <xdr:rowOff>19050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9</xdr:row>
          <xdr:rowOff>47625</xdr:rowOff>
        </xdr:from>
        <xdr:to>
          <xdr:col>49</xdr:col>
          <xdr:colOff>152400</xdr:colOff>
          <xdr:row>9</xdr:row>
          <xdr:rowOff>257175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9</xdr:row>
          <xdr:rowOff>47625</xdr:rowOff>
        </xdr:from>
        <xdr:to>
          <xdr:col>54</xdr:col>
          <xdr:colOff>104775</xdr:colOff>
          <xdr:row>9</xdr:row>
          <xdr:rowOff>257175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0</xdr:colOff>
          <xdr:row>10</xdr:row>
          <xdr:rowOff>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xdr:row>
          <xdr:rowOff>0</xdr:rowOff>
        </xdr:from>
        <xdr:to>
          <xdr:col>68</xdr:col>
          <xdr:colOff>38100</xdr:colOff>
          <xdr:row>4</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xdr:row>
          <xdr:rowOff>171450</xdr:rowOff>
        </xdr:from>
        <xdr:to>
          <xdr:col>60</xdr:col>
          <xdr:colOff>19050</xdr:colOff>
          <xdr:row>5</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4</xdr:row>
          <xdr:rowOff>0</xdr:rowOff>
        </xdr:from>
        <xdr:to>
          <xdr:col>67</xdr:col>
          <xdr:colOff>0</xdr:colOff>
          <xdr:row>5</xdr:row>
          <xdr:rowOff>19050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6</xdr:row>
          <xdr:rowOff>38100</xdr:rowOff>
        </xdr:from>
        <xdr:to>
          <xdr:col>50</xdr:col>
          <xdr:colOff>104775</xdr:colOff>
          <xdr:row>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83</xdr:col>
      <xdr:colOff>30616</xdr:colOff>
      <xdr:row>0</xdr:row>
      <xdr:rowOff>0</xdr:rowOff>
    </xdr:from>
    <xdr:to>
      <xdr:col>99</xdr:col>
      <xdr:colOff>161698</xdr:colOff>
      <xdr:row>2</xdr:row>
      <xdr:rowOff>108857</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3523"/>
        <a:stretch/>
      </xdr:blipFill>
      <xdr:spPr bwMode="auto">
        <a:xfrm>
          <a:off x="15842116" y="0"/>
          <a:ext cx="3179082" cy="57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9</xdr:row>
          <xdr:rowOff>314325</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8</xdr:row>
          <xdr:rowOff>0</xdr:rowOff>
        </xdr:from>
        <xdr:to>
          <xdr:col>51</xdr:col>
          <xdr:colOff>38100</xdr:colOff>
          <xdr:row>9</xdr:row>
          <xdr:rowOff>38100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9</xdr:row>
          <xdr:rowOff>47625</xdr:rowOff>
        </xdr:from>
        <xdr:to>
          <xdr:col>49</xdr:col>
          <xdr:colOff>152400</xdr:colOff>
          <xdr:row>9</xdr:row>
          <xdr:rowOff>257175</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9</xdr:row>
          <xdr:rowOff>47625</xdr:rowOff>
        </xdr:from>
        <xdr:to>
          <xdr:col>54</xdr:col>
          <xdr:colOff>104775</xdr:colOff>
          <xdr:row>9</xdr:row>
          <xdr:rowOff>257175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0</xdr:colOff>
          <xdr:row>9</xdr:row>
          <xdr:rowOff>314325</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xdr:row>
          <xdr:rowOff>0</xdr:rowOff>
        </xdr:from>
        <xdr:to>
          <xdr:col>68</xdr:col>
          <xdr:colOff>38100</xdr:colOff>
          <xdr:row>4</xdr:row>
          <xdr:rowOff>0</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xdr:row>
          <xdr:rowOff>171450</xdr:rowOff>
        </xdr:from>
        <xdr:to>
          <xdr:col>60</xdr:col>
          <xdr:colOff>38100</xdr:colOff>
          <xdr:row>5</xdr:row>
          <xdr:rowOff>0</xdr:rowOff>
        </xdr:to>
        <xdr:sp macro="" textlink="">
          <xdr:nvSpPr>
            <xdr:cNvPr id="7175" name="Option Button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4</xdr:row>
          <xdr:rowOff>0</xdr:rowOff>
        </xdr:from>
        <xdr:to>
          <xdr:col>67</xdr:col>
          <xdr:colOff>0</xdr:colOff>
          <xdr:row>5</xdr:row>
          <xdr:rowOff>38100</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6</xdr:row>
          <xdr:rowOff>38100</xdr:rowOff>
        </xdr:from>
        <xdr:to>
          <xdr:col>50</xdr:col>
          <xdr:colOff>104775</xdr:colOff>
          <xdr:row>7</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83</xdr:col>
      <xdr:colOff>30616</xdr:colOff>
      <xdr:row>0</xdr:row>
      <xdr:rowOff>0</xdr:rowOff>
    </xdr:from>
    <xdr:to>
      <xdr:col>99</xdr:col>
      <xdr:colOff>161698</xdr:colOff>
      <xdr:row>2</xdr:row>
      <xdr:rowOff>108857</xdr:rowOff>
    </xdr:to>
    <xdr:pic>
      <xdr:nvPicPr>
        <xdr:cNvPr id="11" name="Picture 1">
          <a:extLst>
            <a:ext uri="{FF2B5EF4-FFF2-40B4-BE49-F238E27FC236}">
              <a16:creationId xmlns:a16="http://schemas.microsoft.com/office/drawing/2014/main" id="{00000000-0008-0000-01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3523"/>
        <a:stretch/>
      </xdr:blipFill>
      <xdr:spPr bwMode="auto">
        <a:xfrm>
          <a:off x="15842116" y="0"/>
          <a:ext cx="3179082" cy="56605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9</xdr:row>
          <xdr:rowOff>314325</xdr:rowOff>
        </xdr:to>
        <xdr:sp macro="" textlink="">
          <xdr:nvSpPr>
            <xdr:cNvPr id="8193" name="Group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8</xdr:row>
          <xdr:rowOff>0</xdr:rowOff>
        </xdr:from>
        <xdr:to>
          <xdr:col>51</xdr:col>
          <xdr:colOff>47625</xdr:colOff>
          <xdr:row>9</xdr:row>
          <xdr:rowOff>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9</xdr:row>
          <xdr:rowOff>47625</xdr:rowOff>
        </xdr:from>
        <xdr:to>
          <xdr:col>49</xdr:col>
          <xdr:colOff>152400</xdr:colOff>
          <xdr:row>9</xdr:row>
          <xdr:rowOff>257175</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9</xdr:row>
          <xdr:rowOff>47625</xdr:rowOff>
        </xdr:from>
        <xdr:to>
          <xdr:col>54</xdr:col>
          <xdr:colOff>104775</xdr:colOff>
          <xdr:row>9</xdr:row>
          <xdr:rowOff>257175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0</xdr:colOff>
          <xdr:row>9</xdr:row>
          <xdr:rowOff>314325</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xdr:row>
          <xdr:rowOff>0</xdr:rowOff>
        </xdr:from>
        <xdr:to>
          <xdr:col>68</xdr:col>
          <xdr:colOff>47625</xdr:colOff>
          <xdr:row>4</xdr:row>
          <xdr:rowOff>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xdr:row>
          <xdr:rowOff>171450</xdr:rowOff>
        </xdr:from>
        <xdr:to>
          <xdr:col>60</xdr:col>
          <xdr:colOff>38100</xdr:colOff>
          <xdr:row>5</xdr:row>
          <xdr:rowOff>0</xdr:rowOff>
        </xdr:to>
        <xdr:sp macro="" textlink="">
          <xdr:nvSpPr>
            <xdr:cNvPr id="8199" name="Option Button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4</xdr:row>
          <xdr:rowOff>0</xdr:rowOff>
        </xdr:from>
        <xdr:to>
          <xdr:col>67</xdr:col>
          <xdr:colOff>0</xdr:colOff>
          <xdr:row>5</xdr:row>
          <xdr:rowOff>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6</xdr:row>
          <xdr:rowOff>47625</xdr:rowOff>
        </xdr:from>
        <xdr:to>
          <xdr:col>50</xdr:col>
          <xdr:colOff>104775</xdr:colOff>
          <xdr:row>7</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83</xdr:col>
      <xdr:colOff>30616</xdr:colOff>
      <xdr:row>0</xdr:row>
      <xdr:rowOff>0</xdr:rowOff>
    </xdr:from>
    <xdr:to>
      <xdr:col>99</xdr:col>
      <xdr:colOff>161698</xdr:colOff>
      <xdr:row>2</xdr:row>
      <xdr:rowOff>108857</xdr:rowOff>
    </xdr:to>
    <xdr:pic>
      <xdr:nvPicPr>
        <xdr:cNvPr id="11" name="Picture 1">
          <a:extLst>
            <a:ext uri="{FF2B5EF4-FFF2-40B4-BE49-F238E27FC236}">
              <a16:creationId xmlns:a16="http://schemas.microsoft.com/office/drawing/2014/main" id="{00000000-0008-0000-02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3523"/>
        <a:stretch/>
      </xdr:blipFill>
      <xdr:spPr bwMode="auto">
        <a:xfrm>
          <a:off x="15842116" y="0"/>
          <a:ext cx="3179082" cy="56605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V88"/>
  <sheetViews>
    <sheetView showGridLines="0" tabSelected="1" zoomScale="55" zoomScaleNormal="55" workbookViewId="0">
      <selection sqref="A1:BE2"/>
    </sheetView>
  </sheetViews>
  <sheetFormatPr defaultRowHeight="13.5" x14ac:dyDescent="0.15"/>
  <cols>
    <col min="1" max="100" width="2.5" style="26" customWidth="1"/>
    <col min="101" max="16384" width="9" style="26"/>
  </cols>
  <sheetData>
    <row r="1" spans="1:100" ht="18.75" customHeight="1" x14ac:dyDescent="0.3">
      <c r="A1" s="283" t="s">
        <v>53</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5"/>
      <c r="CG1" s="25"/>
      <c r="CH1" s="25"/>
      <c r="CI1" s="25"/>
      <c r="CJ1" s="25"/>
      <c r="CK1" s="25"/>
      <c r="CL1" s="25"/>
      <c r="CM1" s="25"/>
      <c r="CN1" s="25"/>
      <c r="CO1" s="25"/>
      <c r="CP1" s="25"/>
      <c r="CQ1" s="25"/>
      <c r="CR1" s="25"/>
      <c r="CS1" s="25"/>
      <c r="CT1" s="25"/>
      <c r="CU1" s="25"/>
      <c r="CV1" s="25"/>
    </row>
    <row r="2" spans="1:100" ht="17.25" customHeight="1" x14ac:dyDescent="0.3">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5"/>
      <c r="CF2" s="25"/>
      <c r="CG2" s="25"/>
      <c r="CH2" s="25"/>
      <c r="CI2" s="25"/>
      <c r="CJ2" s="25"/>
      <c r="CK2" s="25"/>
      <c r="CL2" s="25"/>
      <c r="CM2" s="25"/>
      <c r="CN2" s="25"/>
      <c r="CO2" s="25"/>
      <c r="CP2" s="25"/>
      <c r="CQ2" s="25"/>
      <c r="CR2" s="25"/>
      <c r="CS2" s="25"/>
      <c r="CT2" s="25"/>
      <c r="CU2" s="25"/>
      <c r="CV2" s="25"/>
    </row>
    <row r="3" spans="1:100" ht="14.25" customHeight="1" thickBot="1" x14ac:dyDescent="0.2">
      <c r="A3" s="27"/>
      <c r="B3" s="27"/>
      <c r="C3" s="27"/>
      <c r="D3" s="27"/>
      <c r="E3" s="27"/>
      <c r="F3" s="27"/>
      <c r="G3" s="27"/>
      <c r="H3" s="24"/>
      <c r="I3" s="277" t="s">
        <v>0</v>
      </c>
      <c r="J3" s="277"/>
      <c r="K3" s="277"/>
      <c r="L3" s="277"/>
      <c r="M3" s="277"/>
      <c r="N3" s="277"/>
      <c r="O3" s="277"/>
      <c r="P3" s="277"/>
      <c r="Q3" s="277"/>
      <c r="R3" s="27"/>
      <c r="S3" s="27"/>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9">
        <f>IF(CEILING(CJ4-1,7)-1&lt;CJ4,"",CEILING(CJ4-1,7)-1)</f>
        <v>44232</v>
      </c>
      <c r="AW3" s="29">
        <f>IF(AV3="",CEILING(CJ4-1,7)+6,AV3)</f>
        <v>44232</v>
      </c>
      <c r="AX3" s="29">
        <f>AW3+7</f>
        <v>44239</v>
      </c>
      <c r="AY3" s="29">
        <f>AX3+7</f>
        <v>44246</v>
      </c>
      <c r="AZ3" s="29">
        <f>AY3+7</f>
        <v>44253</v>
      </c>
      <c r="BA3" s="47"/>
      <c r="BB3" s="47"/>
      <c r="BC3" s="47"/>
      <c r="BD3" s="24"/>
      <c r="BE3" s="299" t="s">
        <v>1</v>
      </c>
      <c r="BF3" s="299"/>
      <c r="BG3" s="299"/>
      <c r="BH3" s="299"/>
      <c r="BI3" s="299"/>
      <c r="BJ3" s="299"/>
      <c r="BK3" s="299"/>
      <c r="BL3" s="299"/>
      <c r="BM3" s="299"/>
      <c r="BN3" s="299"/>
      <c r="BO3" s="299"/>
      <c r="BP3" s="299"/>
      <c r="BQ3" s="299"/>
      <c r="BR3" s="24"/>
      <c r="BS3" s="24"/>
      <c r="BT3" s="24"/>
      <c r="BU3" s="24"/>
      <c r="BV3" s="24"/>
      <c r="BW3" s="24"/>
      <c r="BX3" s="24"/>
      <c r="BY3" s="24"/>
      <c r="BZ3" s="24"/>
      <c r="CA3" s="24"/>
      <c r="CB3" s="24"/>
      <c r="CC3" s="24"/>
      <c r="CD3" s="24"/>
      <c r="CE3" s="24"/>
      <c r="CF3" s="30"/>
      <c r="CG3" s="30"/>
      <c r="CH3" s="30"/>
      <c r="CI3" s="30"/>
      <c r="CJ3" s="30"/>
      <c r="CK3" s="30"/>
      <c r="CL3" s="30"/>
      <c r="CM3" s="30"/>
      <c r="CN3" s="30"/>
      <c r="CO3" s="30"/>
      <c r="CP3" s="30"/>
      <c r="CQ3" s="30"/>
      <c r="CR3" s="30"/>
      <c r="CS3" s="30"/>
      <c r="CT3" s="30"/>
      <c r="CU3" s="30"/>
      <c r="CV3" s="30"/>
    </row>
    <row r="4" spans="1:100" ht="14.25" customHeight="1" thickTop="1" x14ac:dyDescent="0.15">
      <c r="A4" s="249" t="s">
        <v>2</v>
      </c>
      <c r="B4" s="162"/>
      <c r="C4" s="162"/>
      <c r="D4" s="162"/>
      <c r="E4" s="162"/>
      <c r="F4" s="162"/>
      <c r="G4" s="163"/>
      <c r="H4" s="24"/>
      <c r="I4" s="249" t="s">
        <v>3</v>
      </c>
      <c r="J4" s="162"/>
      <c r="K4" s="162"/>
      <c r="L4" s="162"/>
      <c r="M4" s="162"/>
      <c r="N4" s="162"/>
      <c r="O4" s="162"/>
      <c r="P4" s="162"/>
      <c r="Q4" s="162"/>
      <c r="R4" s="162"/>
      <c r="S4" s="162"/>
      <c r="T4" s="162"/>
      <c r="U4" s="162"/>
      <c r="V4" s="162"/>
      <c r="W4" s="162"/>
      <c r="X4" s="162"/>
      <c r="Y4" s="162"/>
      <c r="Z4" s="162"/>
      <c r="AA4" s="162"/>
      <c r="AB4" s="162"/>
      <c r="AC4" s="162"/>
      <c r="AD4" s="162"/>
      <c r="AE4" s="168"/>
      <c r="AF4" s="161" t="s">
        <v>4</v>
      </c>
      <c r="AG4" s="162"/>
      <c r="AH4" s="162"/>
      <c r="AI4" s="162"/>
      <c r="AJ4" s="162"/>
      <c r="AK4" s="162"/>
      <c r="AL4" s="162"/>
      <c r="AM4" s="162"/>
      <c r="AN4" s="168"/>
      <c r="AO4" s="161" t="s">
        <v>33</v>
      </c>
      <c r="AP4" s="162"/>
      <c r="AQ4" s="162"/>
      <c r="AR4" s="162"/>
      <c r="AS4" s="162"/>
      <c r="AT4" s="162"/>
      <c r="AU4" s="168"/>
      <c r="AV4" s="161" t="s">
        <v>5</v>
      </c>
      <c r="AW4" s="162"/>
      <c r="AX4" s="162"/>
      <c r="AY4" s="162"/>
      <c r="AZ4" s="162"/>
      <c r="BA4" s="162"/>
      <c r="BB4" s="162"/>
      <c r="BC4" s="162"/>
      <c r="BD4" s="163"/>
      <c r="BE4" s="164" t="s">
        <v>6</v>
      </c>
      <c r="BF4" s="165"/>
      <c r="BG4" s="165"/>
      <c r="BH4" s="165"/>
      <c r="BI4" s="165"/>
      <c r="BJ4" s="165"/>
      <c r="BK4" s="165"/>
      <c r="BL4" s="165"/>
      <c r="BM4" s="31" t="s">
        <v>7</v>
      </c>
      <c r="BN4" s="166" t="s">
        <v>8</v>
      </c>
      <c r="BO4" s="166"/>
      <c r="BP4" s="166"/>
      <c r="BQ4" s="167"/>
      <c r="BR4" s="155" t="s">
        <v>9</v>
      </c>
      <c r="BS4" s="156"/>
      <c r="BT4" s="156"/>
      <c r="BU4" s="156"/>
      <c r="BV4" s="159" t="s">
        <v>32</v>
      </c>
      <c r="BW4" s="159"/>
      <c r="BX4" s="159"/>
      <c r="BY4" s="159"/>
      <c r="BZ4" s="159"/>
      <c r="CA4" s="159"/>
      <c r="CB4" s="159"/>
      <c r="CC4" s="159"/>
      <c r="CD4" s="159"/>
      <c r="CE4" s="159"/>
      <c r="CF4" s="159"/>
      <c r="CG4" s="191" t="s">
        <v>10</v>
      </c>
      <c r="CH4" s="191"/>
      <c r="CI4" s="192"/>
      <c r="CJ4" s="183">
        <v>44228</v>
      </c>
      <c r="CK4" s="184"/>
      <c r="CL4" s="184"/>
      <c r="CM4" s="184"/>
      <c r="CN4" s="184"/>
      <c r="CO4" s="184"/>
      <c r="CP4" s="184"/>
      <c r="CQ4" s="184"/>
      <c r="CR4" s="184"/>
      <c r="CS4" s="184"/>
      <c r="CT4" s="184"/>
      <c r="CU4" s="184"/>
      <c r="CV4" s="184"/>
    </row>
    <row r="5" spans="1:100" ht="17.25" customHeight="1" x14ac:dyDescent="0.15">
      <c r="A5" s="271"/>
      <c r="B5" s="272"/>
      <c r="C5" s="272"/>
      <c r="D5" s="272"/>
      <c r="E5" s="272"/>
      <c r="F5" s="272"/>
      <c r="G5" s="273"/>
      <c r="H5" s="24"/>
      <c r="I5" s="195"/>
      <c r="J5" s="196"/>
      <c r="K5" s="196"/>
      <c r="L5" s="196"/>
      <c r="M5" s="196"/>
      <c r="N5" s="196"/>
      <c r="O5" s="196"/>
      <c r="P5" s="196"/>
      <c r="Q5" s="196"/>
      <c r="R5" s="196"/>
      <c r="S5" s="196"/>
      <c r="T5" s="196"/>
      <c r="U5" s="196"/>
      <c r="V5" s="196"/>
      <c r="W5" s="196"/>
      <c r="X5" s="196"/>
      <c r="Y5" s="196"/>
      <c r="Z5" s="196"/>
      <c r="AA5" s="196"/>
      <c r="AB5" s="196"/>
      <c r="AC5" s="196"/>
      <c r="AD5" s="196"/>
      <c r="AE5" s="197"/>
      <c r="AF5" s="201"/>
      <c r="AG5" s="202"/>
      <c r="AH5" s="202"/>
      <c r="AI5" s="202"/>
      <c r="AJ5" s="202"/>
      <c r="AK5" s="202"/>
      <c r="AL5" s="202"/>
      <c r="AM5" s="202"/>
      <c r="AN5" s="203"/>
      <c r="AO5" s="207"/>
      <c r="AP5" s="208"/>
      <c r="AQ5" s="208"/>
      <c r="AR5" s="208"/>
      <c r="AS5" s="208"/>
      <c r="AT5" s="208"/>
      <c r="AU5" s="209"/>
      <c r="AV5" s="213" t="s">
        <v>11</v>
      </c>
      <c r="AW5" s="214"/>
      <c r="AX5" s="215"/>
      <c r="AY5" s="215"/>
      <c r="AZ5" s="215"/>
      <c r="BA5" s="215"/>
      <c r="BB5" s="215"/>
      <c r="BC5" s="215"/>
      <c r="BD5" s="24" t="s">
        <v>12</v>
      </c>
      <c r="BE5" s="32"/>
      <c r="BF5" s="216" t="s">
        <v>13</v>
      </c>
      <c r="BG5" s="216"/>
      <c r="BH5" s="216"/>
      <c r="BI5" s="216"/>
      <c r="BJ5" s="216"/>
      <c r="BK5" s="216"/>
      <c r="BL5" s="33"/>
      <c r="BM5" s="33"/>
      <c r="BN5" s="216" t="s">
        <v>34</v>
      </c>
      <c r="BO5" s="216"/>
      <c r="BP5" s="216"/>
      <c r="BQ5" s="301"/>
      <c r="BR5" s="157"/>
      <c r="BS5" s="158"/>
      <c r="BT5" s="158"/>
      <c r="BU5" s="158"/>
      <c r="BV5" s="160"/>
      <c r="BW5" s="160"/>
      <c r="BX5" s="160"/>
      <c r="BY5" s="160"/>
      <c r="BZ5" s="160"/>
      <c r="CA5" s="160"/>
      <c r="CB5" s="160"/>
      <c r="CC5" s="160"/>
      <c r="CD5" s="160"/>
      <c r="CE5" s="160"/>
      <c r="CF5" s="160"/>
      <c r="CG5" s="193"/>
      <c r="CH5" s="193"/>
      <c r="CI5" s="194"/>
      <c r="CJ5" s="183"/>
      <c r="CK5" s="184"/>
      <c r="CL5" s="184"/>
      <c r="CM5" s="184"/>
      <c r="CN5" s="184"/>
      <c r="CO5" s="184"/>
      <c r="CP5" s="184"/>
      <c r="CQ5" s="184"/>
      <c r="CR5" s="184"/>
      <c r="CS5" s="184"/>
      <c r="CT5" s="184"/>
      <c r="CU5" s="184"/>
      <c r="CV5" s="184"/>
    </row>
    <row r="6" spans="1:100" ht="17.25" customHeight="1" x14ac:dyDescent="0.15">
      <c r="A6" s="271"/>
      <c r="B6" s="272"/>
      <c r="C6" s="272"/>
      <c r="D6" s="272"/>
      <c r="E6" s="272"/>
      <c r="F6" s="272"/>
      <c r="G6" s="273"/>
      <c r="H6" s="24"/>
      <c r="I6" s="198"/>
      <c r="J6" s="199"/>
      <c r="K6" s="199"/>
      <c r="L6" s="199"/>
      <c r="M6" s="199"/>
      <c r="N6" s="199"/>
      <c r="O6" s="199"/>
      <c r="P6" s="199"/>
      <c r="Q6" s="199"/>
      <c r="R6" s="199"/>
      <c r="S6" s="199"/>
      <c r="T6" s="199"/>
      <c r="U6" s="199"/>
      <c r="V6" s="199"/>
      <c r="W6" s="199"/>
      <c r="X6" s="199"/>
      <c r="Y6" s="199"/>
      <c r="Z6" s="199"/>
      <c r="AA6" s="199"/>
      <c r="AB6" s="199"/>
      <c r="AC6" s="199"/>
      <c r="AD6" s="199"/>
      <c r="AE6" s="200"/>
      <c r="AF6" s="204"/>
      <c r="AG6" s="205"/>
      <c r="AH6" s="205"/>
      <c r="AI6" s="205"/>
      <c r="AJ6" s="205"/>
      <c r="AK6" s="205"/>
      <c r="AL6" s="205"/>
      <c r="AM6" s="205"/>
      <c r="AN6" s="206"/>
      <c r="AO6" s="210"/>
      <c r="AP6" s="211"/>
      <c r="AQ6" s="211"/>
      <c r="AR6" s="211"/>
      <c r="AS6" s="211"/>
      <c r="AT6" s="211"/>
      <c r="AU6" s="212"/>
      <c r="AV6" s="213" t="s">
        <v>11</v>
      </c>
      <c r="AW6" s="214"/>
      <c r="AX6" s="169" t="s">
        <v>32</v>
      </c>
      <c r="AY6" s="169"/>
      <c r="AZ6" s="169"/>
      <c r="BA6" s="169"/>
      <c r="BB6" s="169"/>
      <c r="BC6" s="169"/>
      <c r="BD6" s="24" t="s">
        <v>12</v>
      </c>
      <c r="BE6" s="34"/>
      <c r="BF6" s="175"/>
      <c r="BG6" s="175"/>
      <c r="BH6" s="175"/>
      <c r="BI6" s="175"/>
      <c r="BJ6" s="182"/>
      <c r="BK6" s="182"/>
      <c r="BL6" s="182"/>
      <c r="BM6" s="182"/>
      <c r="BN6" s="182"/>
      <c r="BO6" s="182"/>
      <c r="BP6" s="182"/>
      <c r="BQ6" s="35"/>
      <c r="BR6" s="241" t="s">
        <v>14</v>
      </c>
      <c r="BS6" s="242"/>
      <c r="BT6" s="242"/>
      <c r="BU6" s="242"/>
      <c r="BV6" s="242"/>
      <c r="BW6" s="242"/>
      <c r="BX6" s="242"/>
      <c r="BY6" s="242"/>
      <c r="BZ6" s="242"/>
      <c r="CA6" s="242"/>
      <c r="CB6" s="242"/>
      <c r="CC6" s="242"/>
      <c r="CD6" s="242"/>
      <c r="CE6" s="242"/>
      <c r="CF6" s="242"/>
      <c r="CG6" s="242"/>
      <c r="CH6" s="242"/>
      <c r="CI6" s="243"/>
      <c r="CJ6" s="183"/>
      <c r="CK6" s="184"/>
      <c r="CL6" s="184"/>
      <c r="CM6" s="184"/>
      <c r="CN6" s="184"/>
      <c r="CO6" s="184"/>
      <c r="CP6" s="184"/>
      <c r="CQ6" s="184"/>
      <c r="CR6" s="184"/>
      <c r="CS6" s="184"/>
      <c r="CT6" s="184"/>
      <c r="CU6" s="184"/>
      <c r="CV6" s="184"/>
    </row>
    <row r="7" spans="1:100" ht="18" customHeight="1" x14ac:dyDescent="0.15">
      <c r="A7" s="271"/>
      <c r="B7" s="272"/>
      <c r="C7" s="272"/>
      <c r="D7" s="272"/>
      <c r="E7" s="272"/>
      <c r="F7" s="272"/>
      <c r="G7" s="273"/>
      <c r="H7" s="24"/>
      <c r="I7" s="297"/>
      <c r="J7" s="298"/>
      <c r="K7" s="278"/>
      <c r="L7" s="279"/>
      <c r="M7" s="279"/>
      <c r="N7" s="36"/>
      <c r="O7" s="278"/>
      <c r="P7" s="279"/>
      <c r="Q7" s="279"/>
      <c r="R7" s="36"/>
      <c r="S7" s="278"/>
      <c r="T7" s="279"/>
      <c r="U7" s="279"/>
      <c r="V7" s="279"/>
      <c r="W7" s="292" t="s">
        <v>17</v>
      </c>
      <c r="X7" s="292"/>
      <c r="Y7" s="292"/>
      <c r="Z7" s="293"/>
      <c r="AA7" s="294"/>
      <c r="AB7" s="294"/>
      <c r="AC7" s="294"/>
      <c r="AD7" s="295" t="s">
        <v>18</v>
      </c>
      <c r="AE7" s="296"/>
      <c r="AF7" s="223" t="s">
        <v>19</v>
      </c>
      <c r="AG7" s="224"/>
      <c r="AH7" s="224"/>
      <c r="AI7" s="224"/>
      <c r="AJ7" s="224"/>
      <c r="AK7" s="224"/>
      <c r="AL7" s="224"/>
      <c r="AM7" s="224"/>
      <c r="AN7" s="224"/>
      <c r="AO7" s="224"/>
      <c r="AP7" s="224"/>
      <c r="AQ7" s="224"/>
      <c r="AR7" s="224"/>
      <c r="AS7" s="224"/>
      <c r="AT7" s="224"/>
      <c r="AU7" s="37"/>
      <c r="AV7" s="38"/>
      <c r="AW7" s="225" t="s">
        <v>20</v>
      </c>
      <c r="AX7" s="225"/>
      <c r="AY7" s="225"/>
      <c r="AZ7" s="225"/>
      <c r="BA7" s="225"/>
      <c r="BB7" s="39"/>
      <c r="BC7" s="39"/>
      <c r="BD7" s="40"/>
      <c r="BE7" s="226" t="s">
        <v>21</v>
      </c>
      <c r="BF7" s="227"/>
      <c r="BG7" s="227"/>
      <c r="BH7" s="227"/>
      <c r="BI7" s="228"/>
      <c r="BJ7" s="229" t="s">
        <v>22</v>
      </c>
      <c r="BK7" s="227"/>
      <c r="BL7" s="227"/>
      <c r="BM7" s="227"/>
      <c r="BN7" s="227"/>
      <c r="BO7" s="227"/>
      <c r="BP7" s="227"/>
      <c r="BQ7" s="230"/>
      <c r="BR7" s="217" t="s">
        <v>32</v>
      </c>
      <c r="BS7" s="218"/>
      <c r="BT7" s="218"/>
      <c r="BU7" s="218"/>
      <c r="BV7" s="218"/>
      <c r="BW7" s="218"/>
      <c r="BX7" s="218"/>
      <c r="BY7" s="218"/>
      <c r="BZ7" s="218"/>
      <c r="CA7" s="218"/>
      <c r="CB7" s="218"/>
      <c r="CC7" s="218"/>
      <c r="CD7" s="218"/>
      <c r="CE7" s="218"/>
      <c r="CF7" s="218"/>
      <c r="CG7" s="218"/>
      <c r="CH7" s="218"/>
      <c r="CI7" s="219"/>
      <c r="CJ7" s="185">
        <v>44215</v>
      </c>
      <c r="CK7" s="186"/>
      <c r="CL7" s="186"/>
      <c r="CM7" s="186"/>
      <c r="CN7" s="186"/>
      <c r="CO7" s="186"/>
      <c r="CP7" s="186"/>
      <c r="CQ7" s="186"/>
      <c r="CR7" s="186"/>
      <c r="CS7" s="186"/>
      <c r="CT7" s="186"/>
      <c r="CU7" s="186"/>
      <c r="CV7" s="186"/>
    </row>
    <row r="8" spans="1:100" ht="14.25" customHeight="1" thickBot="1" x14ac:dyDescent="0.2">
      <c r="A8" s="274"/>
      <c r="B8" s="275"/>
      <c r="C8" s="275"/>
      <c r="D8" s="275"/>
      <c r="E8" s="275"/>
      <c r="F8" s="275"/>
      <c r="G8" s="276"/>
      <c r="H8" s="24"/>
      <c r="I8" s="291" t="s">
        <v>23</v>
      </c>
      <c r="J8" s="247"/>
      <c r="K8" s="247"/>
      <c r="L8" s="247"/>
      <c r="M8" s="247"/>
      <c r="N8" s="247"/>
      <c r="O8" s="247"/>
      <c r="P8" s="247"/>
      <c r="Q8" s="247"/>
      <c r="R8" s="247"/>
      <c r="S8" s="247"/>
      <c r="T8" s="247"/>
      <c r="U8" s="247"/>
      <c r="V8" s="247"/>
      <c r="W8" s="247"/>
      <c r="X8" s="247"/>
      <c r="Y8" s="247"/>
      <c r="Z8" s="247"/>
      <c r="AA8" s="247"/>
      <c r="AB8" s="247"/>
      <c r="AC8" s="247"/>
      <c r="AD8" s="247"/>
      <c r="AE8" s="248"/>
      <c r="AF8" s="231" t="str">
        <f>IF(A12+AO12=0,"",A12+AO12)</f>
        <v/>
      </c>
      <c r="AG8" s="232"/>
      <c r="AH8" s="232"/>
      <c r="AI8" s="232"/>
      <c r="AJ8" s="232"/>
      <c r="AK8" s="232"/>
      <c r="AL8" s="232"/>
      <c r="AM8" s="232"/>
      <c r="AN8" s="232"/>
      <c r="AO8" s="232"/>
      <c r="AP8" s="247"/>
      <c r="AQ8" s="247"/>
      <c r="AR8" s="247"/>
      <c r="AS8" s="247"/>
      <c r="AT8" s="247"/>
      <c r="AU8" s="248"/>
      <c r="AV8" s="223" t="s">
        <v>24</v>
      </c>
      <c r="AW8" s="224"/>
      <c r="AX8" s="224"/>
      <c r="AY8" s="224"/>
      <c r="AZ8" s="224"/>
      <c r="BA8" s="224"/>
      <c r="BB8" s="224"/>
      <c r="BC8" s="224"/>
      <c r="BD8" s="300"/>
      <c r="BE8" s="176" t="s">
        <v>32</v>
      </c>
      <c r="BF8" s="177"/>
      <c r="BG8" s="177"/>
      <c r="BH8" s="177"/>
      <c r="BI8" s="178"/>
      <c r="BJ8" s="235" t="s">
        <v>32</v>
      </c>
      <c r="BK8" s="236"/>
      <c r="BL8" s="236"/>
      <c r="BM8" s="236"/>
      <c r="BN8" s="236"/>
      <c r="BO8" s="236"/>
      <c r="BP8" s="236"/>
      <c r="BQ8" s="237"/>
      <c r="BR8" s="217"/>
      <c r="BS8" s="218"/>
      <c r="BT8" s="218"/>
      <c r="BU8" s="218"/>
      <c r="BV8" s="218"/>
      <c r="BW8" s="218"/>
      <c r="BX8" s="218"/>
      <c r="BY8" s="218"/>
      <c r="BZ8" s="218"/>
      <c r="CA8" s="218"/>
      <c r="CB8" s="218"/>
      <c r="CC8" s="218"/>
      <c r="CD8" s="218"/>
      <c r="CE8" s="218"/>
      <c r="CF8" s="218"/>
      <c r="CG8" s="218"/>
      <c r="CH8" s="218"/>
      <c r="CI8" s="219"/>
      <c r="CJ8" s="24"/>
      <c r="CK8" s="24"/>
      <c r="CL8" s="24"/>
      <c r="CM8" s="24"/>
      <c r="CN8" s="24"/>
      <c r="CO8" s="24"/>
      <c r="CP8" s="24"/>
      <c r="CQ8" s="24"/>
      <c r="CR8" s="24"/>
      <c r="CS8" s="24"/>
      <c r="CT8" s="24"/>
      <c r="CU8" s="24"/>
      <c r="CV8" s="24"/>
    </row>
    <row r="9" spans="1:100" ht="14.25" thickTop="1" x14ac:dyDescent="0.15">
      <c r="A9" s="24"/>
      <c r="B9" s="24"/>
      <c r="C9" s="24"/>
      <c r="D9" s="24"/>
      <c r="E9" s="24"/>
      <c r="F9" s="24"/>
      <c r="G9" s="24"/>
      <c r="H9" s="24"/>
      <c r="I9" s="195"/>
      <c r="J9" s="196"/>
      <c r="K9" s="196"/>
      <c r="L9" s="196"/>
      <c r="M9" s="196"/>
      <c r="N9" s="196"/>
      <c r="O9" s="196"/>
      <c r="P9" s="196"/>
      <c r="Q9" s="196"/>
      <c r="R9" s="196"/>
      <c r="S9" s="196"/>
      <c r="T9" s="196"/>
      <c r="U9" s="196"/>
      <c r="V9" s="196"/>
      <c r="W9" s="196"/>
      <c r="X9" s="196"/>
      <c r="Y9" s="196"/>
      <c r="Z9" s="196"/>
      <c r="AA9" s="196"/>
      <c r="AB9" s="196"/>
      <c r="AC9" s="196"/>
      <c r="AD9" s="196"/>
      <c r="AE9" s="197"/>
      <c r="AF9" s="231"/>
      <c r="AG9" s="232"/>
      <c r="AH9" s="232"/>
      <c r="AI9" s="232"/>
      <c r="AJ9" s="232"/>
      <c r="AK9" s="232"/>
      <c r="AL9" s="232"/>
      <c r="AM9" s="232"/>
      <c r="AN9" s="232"/>
      <c r="AO9" s="232"/>
      <c r="AP9" s="244" t="s">
        <v>25</v>
      </c>
      <c r="AQ9" s="245"/>
      <c r="AR9" s="245"/>
      <c r="AS9" s="245"/>
      <c r="AT9" s="245"/>
      <c r="AU9" s="246"/>
      <c r="AV9" s="41"/>
      <c r="AW9" s="247" t="s">
        <v>26</v>
      </c>
      <c r="AX9" s="247"/>
      <c r="AY9" s="247"/>
      <c r="AZ9" s="247"/>
      <c r="BA9" s="247"/>
      <c r="BB9" s="41"/>
      <c r="BC9" s="24"/>
      <c r="BD9" s="24"/>
      <c r="BE9" s="176"/>
      <c r="BF9" s="177"/>
      <c r="BG9" s="177"/>
      <c r="BH9" s="177"/>
      <c r="BI9" s="178"/>
      <c r="BJ9" s="235"/>
      <c r="BK9" s="236"/>
      <c r="BL9" s="236"/>
      <c r="BM9" s="236"/>
      <c r="BN9" s="236"/>
      <c r="BO9" s="236"/>
      <c r="BP9" s="236"/>
      <c r="BQ9" s="237"/>
      <c r="BR9" s="217"/>
      <c r="BS9" s="218"/>
      <c r="BT9" s="218"/>
      <c r="BU9" s="218"/>
      <c r="BV9" s="218"/>
      <c r="BW9" s="218"/>
      <c r="BX9" s="218"/>
      <c r="BY9" s="218"/>
      <c r="BZ9" s="218"/>
      <c r="CA9" s="218"/>
      <c r="CB9" s="218"/>
      <c r="CC9" s="218"/>
      <c r="CD9" s="218"/>
      <c r="CE9" s="218"/>
      <c r="CF9" s="218"/>
      <c r="CG9" s="218"/>
      <c r="CH9" s="218"/>
      <c r="CI9" s="219"/>
      <c r="CJ9" s="24"/>
      <c r="CK9" s="24"/>
      <c r="CL9" s="24"/>
      <c r="CM9" s="24"/>
      <c r="CN9" s="24"/>
      <c r="CO9" s="24"/>
      <c r="CP9" s="24"/>
      <c r="CQ9" s="24"/>
      <c r="CR9" s="24"/>
      <c r="CS9" s="24"/>
      <c r="CT9" s="24"/>
      <c r="CU9" s="24"/>
      <c r="CV9" s="24"/>
    </row>
    <row r="10" spans="1:100" ht="25.5" customHeight="1" thickBot="1" x14ac:dyDescent="0.2">
      <c r="A10" s="24"/>
      <c r="B10" s="24"/>
      <c r="C10" s="24"/>
      <c r="D10" s="24"/>
      <c r="E10" s="24"/>
      <c r="F10" s="24"/>
      <c r="G10" s="24"/>
      <c r="H10" s="24"/>
      <c r="I10" s="288"/>
      <c r="J10" s="289"/>
      <c r="K10" s="289"/>
      <c r="L10" s="289"/>
      <c r="M10" s="289"/>
      <c r="N10" s="289"/>
      <c r="O10" s="289"/>
      <c r="P10" s="289"/>
      <c r="Q10" s="289"/>
      <c r="R10" s="289"/>
      <c r="S10" s="289"/>
      <c r="T10" s="289"/>
      <c r="U10" s="289"/>
      <c r="V10" s="289"/>
      <c r="W10" s="289"/>
      <c r="X10" s="289"/>
      <c r="Y10" s="289"/>
      <c r="Z10" s="289"/>
      <c r="AA10" s="289"/>
      <c r="AB10" s="289"/>
      <c r="AC10" s="289"/>
      <c r="AD10" s="289"/>
      <c r="AE10" s="290"/>
      <c r="AF10" s="233"/>
      <c r="AG10" s="234"/>
      <c r="AH10" s="234"/>
      <c r="AI10" s="234"/>
      <c r="AJ10" s="234"/>
      <c r="AK10" s="234"/>
      <c r="AL10" s="234"/>
      <c r="AM10" s="234"/>
      <c r="AN10" s="234"/>
      <c r="AO10" s="234"/>
      <c r="AP10" s="280"/>
      <c r="AQ10" s="281"/>
      <c r="AR10" s="281"/>
      <c r="AS10" s="281"/>
      <c r="AT10" s="281"/>
      <c r="AU10" s="282"/>
      <c r="AV10" s="42"/>
      <c r="AW10" s="28" t="s">
        <v>27</v>
      </c>
      <c r="AX10" s="28"/>
      <c r="AY10" s="28"/>
      <c r="AZ10" s="42"/>
      <c r="BA10" s="174" t="s">
        <v>28</v>
      </c>
      <c r="BB10" s="174"/>
      <c r="BC10" s="174"/>
      <c r="BD10" s="43"/>
      <c r="BE10" s="179"/>
      <c r="BF10" s="180"/>
      <c r="BG10" s="180"/>
      <c r="BH10" s="180"/>
      <c r="BI10" s="181"/>
      <c r="BJ10" s="238"/>
      <c r="BK10" s="239"/>
      <c r="BL10" s="239"/>
      <c r="BM10" s="239"/>
      <c r="BN10" s="239"/>
      <c r="BO10" s="239"/>
      <c r="BP10" s="239"/>
      <c r="BQ10" s="240"/>
      <c r="BR10" s="220"/>
      <c r="BS10" s="221"/>
      <c r="BT10" s="221"/>
      <c r="BU10" s="221"/>
      <c r="BV10" s="221"/>
      <c r="BW10" s="221"/>
      <c r="BX10" s="221"/>
      <c r="BY10" s="221"/>
      <c r="BZ10" s="221"/>
      <c r="CA10" s="221"/>
      <c r="CB10" s="221"/>
      <c r="CC10" s="221"/>
      <c r="CD10" s="221"/>
      <c r="CE10" s="221"/>
      <c r="CF10" s="221"/>
      <c r="CG10" s="221"/>
      <c r="CH10" s="221"/>
      <c r="CI10" s="222"/>
      <c r="CJ10" s="24"/>
      <c r="CK10" s="24"/>
      <c r="CL10" s="24"/>
      <c r="CM10" s="24"/>
      <c r="CN10" s="24"/>
      <c r="CO10" s="24"/>
      <c r="CP10" s="24"/>
      <c r="CQ10" s="24"/>
      <c r="CR10" s="24"/>
      <c r="CS10" s="24"/>
      <c r="CT10" s="24"/>
      <c r="CU10" s="24"/>
      <c r="CV10" s="24"/>
    </row>
    <row r="11" spans="1:100" ht="8.25" customHeight="1" thickTop="1" thickBo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row>
    <row r="12" spans="1:100" ht="21.75" thickBot="1" x14ac:dyDescent="0.2">
      <c r="A12" s="285">
        <f>IF(AI59="●",AB59,SUMIF(R21,"●",O21)+SUMIF(R36,"●",O36)+SUMIF(R47,"●",O47)+SUMIF(R61,"●",O61)+SUMIF(AL23,"●",AI23)+SUMIF(AL37,"●",AI37)+SUMIF(AL48,"●",AI48)+SUMIF(AL52,"●",AI52)+SUMIF(AL58,"●",AI58)+SUM(R21,R36,R47,R61,AL23,AL37,AL48,AL52,AL58))</f>
        <v>0</v>
      </c>
      <c r="B12" s="286"/>
      <c r="C12" s="286"/>
      <c r="D12" s="286"/>
      <c r="E12" s="286"/>
      <c r="F12" s="286"/>
      <c r="G12" s="286"/>
      <c r="H12" s="286"/>
      <c r="I12" s="286"/>
      <c r="J12" s="286"/>
      <c r="K12" s="284" t="s">
        <v>29</v>
      </c>
      <c r="L12" s="284"/>
      <c r="M12" s="287" t="s">
        <v>486</v>
      </c>
      <c r="N12" s="287"/>
      <c r="O12" s="287"/>
      <c r="P12" s="287"/>
      <c r="Q12" s="287"/>
      <c r="R12" s="287"/>
      <c r="S12" s="287"/>
      <c r="T12" s="287"/>
      <c r="U12" s="287"/>
      <c r="V12" s="287"/>
      <c r="W12" s="287"/>
      <c r="X12" s="287"/>
      <c r="Y12" s="287"/>
      <c r="Z12" s="287"/>
      <c r="AA12" s="287"/>
      <c r="AB12" s="287"/>
      <c r="AC12" s="189">
        <f>IF(AI59="●",84,IF(R21="●",COUNTA(O14:O20),COUNTA(R14:R20))+IF(R36="●",COUNTA(O22:O35),COUNTA(R22:R35))+IF(R47="●",COUNTA(O37:O46),COUNTA(R37:R46))+IF(R61="●",COUNTA(O48:O60),COUNTA(R48:R60))+IF(AL23="●",COUNTA(AI14:AI22),COUNTA(AL14:AL22))+IF(AL37="●",COUNTA(AI24:AI36),COUNTA(AL24:AL36))+IF(AL48="●",COUNTA(AI38:AI47),COUNTA(AL38:AL47))+IF(AL52="●",COUNTA(AI49:AI51),COUNTA(AL49:AL51))+IF(AL58="●",COUNTA(AI53:AI57),COUNTA(AL53:AL57)))</f>
        <v>0</v>
      </c>
      <c r="AD12" s="189"/>
      <c r="AE12" s="189"/>
      <c r="AF12" s="189"/>
      <c r="AG12" s="189"/>
      <c r="AH12" s="189"/>
      <c r="AI12" s="189"/>
      <c r="AJ12" s="189"/>
      <c r="AK12" s="187" t="s">
        <v>44</v>
      </c>
      <c r="AL12" s="187"/>
      <c r="AM12" s="187"/>
      <c r="AN12" s="188"/>
      <c r="AO12" s="285">
        <f>IF(CQ39="●",CJ39,SUMIF(BF23,"●",BC23)+SUMIF(BF32,"●",BC32)+SUMIF(BF47,"●",BC47)+SUMIF(BF58,"●",BC58)+SUMIF(BZ18,"●",BW18)+SUMIF(BZ23,"●",BW23)+SUMIF(BZ31,"●",BW31)+SUMIF(BZ36,"●",BW36)+SUMIF(BZ44,"●",BW44)+SUMIF(BZ56,"●",BW56)+SUMIF(CT23,"●",CQ23)+SUMIF(CT38,"●",CQ38)+SUM(BF23,BF32,BF47,BF58,BZ18,BZ23,BZ31,BZ36,BZ44,BZ56,CT23,CT38))</f>
        <v>0</v>
      </c>
      <c r="AP12" s="286"/>
      <c r="AQ12" s="286"/>
      <c r="AR12" s="286"/>
      <c r="AS12" s="286"/>
      <c r="AT12" s="286"/>
      <c r="AU12" s="286"/>
      <c r="AV12" s="286"/>
      <c r="AW12" s="286"/>
      <c r="AX12" s="286"/>
      <c r="AY12" s="284" t="s">
        <v>29</v>
      </c>
      <c r="AZ12" s="284"/>
      <c r="BA12" s="190" t="s">
        <v>487</v>
      </c>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89">
        <f>IF(CQ39="●",102,IF(BF23="●",COUNTA(BC14:BC22),COUNTA(BF14:BF22))+IF(BF32="●",COUNTA(BC24:BC31),COUNTA(BF24:BF31))+IF(BF47="●",COUNTA(BC33:BC46),COUNTA(BF33:BF46))+IF(BF58="●",COUNTA(BC48:BC57),COUNTA(BF48:BF57))+IF(BZ18="●",COUNTA(BW14:BW17),COUNTA(BZ14:BZ17))+IF(BZ31="●",COUNTA(BW24:BW30),COUNTA(BZ24:BZ30))+IF(BZ36="●",COUNTA(BW32:BW35),COUNTA(BZ32:BZ35))+IF(BZ44="●",COUNTA(BW37:BW43),COUNTA(BZ37:BZ43))+IF(BZ56="●",COUNTA(BW45:BW55),COUNTA(BZ45:BZ55))+IF(CT23="●",COUNTA(CQ14:CQ22),COUNTA(CT14:CT22))+IF(CT38="●",COUNTA(CQ24:CQ37),COUNTA(CT24:CT37))+IF(BZ23="●",COUNTA(BW19:BW22),COUNTA(BZ19:BZ22)))</f>
        <v>0</v>
      </c>
      <c r="CL12" s="189"/>
      <c r="CM12" s="189"/>
      <c r="CN12" s="189"/>
      <c r="CO12" s="189"/>
      <c r="CP12" s="189"/>
      <c r="CQ12" s="189"/>
      <c r="CR12" s="189"/>
      <c r="CS12" s="187" t="s">
        <v>45</v>
      </c>
      <c r="CT12" s="187"/>
      <c r="CU12" s="187"/>
      <c r="CV12" s="188"/>
    </row>
    <row r="13" spans="1:100" ht="15" thickBot="1" x14ac:dyDescent="0.2">
      <c r="A13" s="170" t="s">
        <v>46</v>
      </c>
      <c r="B13" s="171"/>
      <c r="C13" s="172"/>
      <c r="D13" s="173" t="s">
        <v>30</v>
      </c>
      <c r="E13" s="171"/>
      <c r="F13" s="171"/>
      <c r="G13" s="171"/>
      <c r="H13" s="171"/>
      <c r="I13" s="171"/>
      <c r="J13" s="171"/>
      <c r="K13" s="171"/>
      <c r="L13" s="171"/>
      <c r="M13" s="171"/>
      <c r="N13" s="172"/>
      <c r="O13" s="154" t="s">
        <v>35</v>
      </c>
      <c r="P13" s="154"/>
      <c r="Q13" s="154"/>
      <c r="R13" s="114" t="s">
        <v>31</v>
      </c>
      <c r="S13" s="114"/>
      <c r="T13" s="115"/>
      <c r="U13" s="170" t="s">
        <v>46</v>
      </c>
      <c r="V13" s="171"/>
      <c r="W13" s="172"/>
      <c r="X13" s="173" t="s">
        <v>30</v>
      </c>
      <c r="Y13" s="171"/>
      <c r="Z13" s="171"/>
      <c r="AA13" s="171"/>
      <c r="AB13" s="171"/>
      <c r="AC13" s="171"/>
      <c r="AD13" s="171"/>
      <c r="AE13" s="171"/>
      <c r="AF13" s="171"/>
      <c r="AG13" s="171"/>
      <c r="AH13" s="172"/>
      <c r="AI13" s="154" t="s">
        <v>35</v>
      </c>
      <c r="AJ13" s="154"/>
      <c r="AK13" s="154"/>
      <c r="AL13" s="114" t="s">
        <v>31</v>
      </c>
      <c r="AM13" s="114"/>
      <c r="AN13" s="115"/>
      <c r="AO13" s="170" t="s">
        <v>46</v>
      </c>
      <c r="AP13" s="171"/>
      <c r="AQ13" s="172"/>
      <c r="AR13" s="173" t="s">
        <v>30</v>
      </c>
      <c r="AS13" s="171"/>
      <c r="AT13" s="171"/>
      <c r="AU13" s="171"/>
      <c r="AV13" s="171"/>
      <c r="AW13" s="171"/>
      <c r="AX13" s="171"/>
      <c r="AY13" s="171"/>
      <c r="AZ13" s="171"/>
      <c r="BA13" s="171"/>
      <c r="BB13" s="172"/>
      <c r="BC13" s="154" t="s">
        <v>35</v>
      </c>
      <c r="BD13" s="154"/>
      <c r="BE13" s="154"/>
      <c r="BF13" s="114" t="s">
        <v>31</v>
      </c>
      <c r="BG13" s="114"/>
      <c r="BH13" s="115"/>
      <c r="BI13" s="170" t="s">
        <v>46</v>
      </c>
      <c r="BJ13" s="171"/>
      <c r="BK13" s="172"/>
      <c r="BL13" s="173" t="s">
        <v>30</v>
      </c>
      <c r="BM13" s="171"/>
      <c r="BN13" s="171"/>
      <c r="BO13" s="171"/>
      <c r="BP13" s="171"/>
      <c r="BQ13" s="171"/>
      <c r="BR13" s="171"/>
      <c r="BS13" s="171"/>
      <c r="BT13" s="171"/>
      <c r="BU13" s="171"/>
      <c r="BV13" s="172"/>
      <c r="BW13" s="154" t="s">
        <v>35</v>
      </c>
      <c r="BX13" s="154"/>
      <c r="BY13" s="154"/>
      <c r="BZ13" s="114" t="s">
        <v>31</v>
      </c>
      <c r="CA13" s="114"/>
      <c r="CB13" s="115"/>
      <c r="CC13" s="170" t="s">
        <v>46</v>
      </c>
      <c r="CD13" s="171"/>
      <c r="CE13" s="172"/>
      <c r="CF13" s="173" t="s">
        <v>30</v>
      </c>
      <c r="CG13" s="171"/>
      <c r="CH13" s="171"/>
      <c r="CI13" s="171"/>
      <c r="CJ13" s="171"/>
      <c r="CK13" s="171"/>
      <c r="CL13" s="171"/>
      <c r="CM13" s="171"/>
      <c r="CN13" s="171"/>
      <c r="CO13" s="171"/>
      <c r="CP13" s="172"/>
      <c r="CQ13" s="154" t="s">
        <v>35</v>
      </c>
      <c r="CR13" s="154"/>
      <c r="CS13" s="154"/>
      <c r="CT13" s="114" t="s">
        <v>31</v>
      </c>
      <c r="CU13" s="114"/>
      <c r="CV13" s="115"/>
    </row>
    <row r="14" spans="1:100" ht="13.5" customHeight="1" x14ac:dyDescent="0.15">
      <c r="A14" s="96">
        <v>351001</v>
      </c>
      <c r="B14" s="97"/>
      <c r="C14" s="98"/>
      <c r="D14" s="110" t="s">
        <v>67</v>
      </c>
      <c r="E14" s="108"/>
      <c r="F14" s="108"/>
      <c r="G14" s="108"/>
      <c r="H14" s="108"/>
      <c r="I14" s="108"/>
      <c r="J14" s="108"/>
      <c r="K14" s="108"/>
      <c r="L14" s="108"/>
      <c r="M14" s="108"/>
      <c r="N14" s="109"/>
      <c r="O14" s="99">
        <v>280</v>
      </c>
      <c r="P14" s="100"/>
      <c r="Q14" s="100"/>
      <c r="R14" s="101"/>
      <c r="S14" s="100"/>
      <c r="T14" s="102"/>
      <c r="U14" s="96">
        <v>351044</v>
      </c>
      <c r="V14" s="97"/>
      <c r="W14" s="98"/>
      <c r="X14" s="110" t="s">
        <v>68</v>
      </c>
      <c r="Y14" s="108"/>
      <c r="Z14" s="108"/>
      <c r="AA14" s="108"/>
      <c r="AB14" s="108"/>
      <c r="AC14" s="108"/>
      <c r="AD14" s="108"/>
      <c r="AE14" s="108"/>
      <c r="AF14" s="108"/>
      <c r="AG14" s="108"/>
      <c r="AH14" s="109"/>
      <c r="AI14" s="99">
        <v>310</v>
      </c>
      <c r="AJ14" s="100"/>
      <c r="AK14" s="100"/>
      <c r="AL14" s="101"/>
      <c r="AM14" s="100"/>
      <c r="AN14" s="102"/>
      <c r="AO14" s="96">
        <v>352001</v>
      </c>
      <c r="AP14" s="97"/>
      <c r="AQ14" s="98"/>
      <c r="AR14" s="110" t="s">
        <v>134</v>
      </c>
      <c r="AS14" s="108"/>
      <c r="AT14" s="108"/>
      <c r="AU14" s="108"/>
      <c r="AV14" s="108"/>
      <c r="AW14" s="108"/>
      <c r="AX14" s="108"/>
      <c r="AY14" s="108"/>
      <c r="AZ14" s="108"/>
      <c r="BA14" s="108"/>
      <c r="BB14" s="109"/>
      <c r="BC14" s="99">
        <v>340</v>
      </c>
      <c r="BD14" s="100"/>
      <c r="BE14" s="100"/>
      <c r="BF14" s="101"/>
      <c r="BG14" s="100"/>
      <c r="BH14" s="102"/>
      <c r="BI14" s="96">
        <v>352040</v>
      </c>
      <c r="BJ14" s="97"/>
      <c r="BK14" s="98"/>
      <c r="BL14" s="110" t="s">
        <v>215</v>
      </c>
      <c r="BM14" s="108"/>
      <c r="BN14" s="108"/>
      <c r="BO14" s="108"/>
      <c r="BP14" s="108"/>
      <c r="BQ14" s="108"/>
      <c r="BR14" s="108"/>
      <c r="BS14" s="108"/>
      <c r="BT14" s="108"/>
      <c r="BU14" s="108"/>
      <c r="BV14" s="109"/>
      <c r="BW14" s="99">
        <v>160</v>
      </c>
      <c r="BX14" s="100"/>
      <c r="BY14" s="100"/>
      <c r="BZ14" s="101"/>
      <c r="CA14" s="100"/>
      <c r="CB14" s="102"/>
      <c r="CC14" s="96">
        <v>352078</v>
      </c>
      <c r="CD14" s="97"/>
      <c r="CE14" s="98"/>
      <c r="CF14" s="110" t="s">
        <v>199</v>
      </c>
      <c r="CG14" s="108"/>
      <c r="CH14" s="108"/>
      <c r="CI14" s="108"/>
      <c r="CJ14" s="108"/>
      <c r="CK14" s="108"/>
      <c r="CL14" s="108"/>
      <c r="CM14" s="108"/>
      <c r="CN14" s="108"/>
      <c r="CO14" s="108"/>
      <c r="CP14" s="109"/>
      <c r="CQ14" s="99">
        <v>160</v>
      </c>
      <c r="CR14" s="100"/>
      <c r="CS14" s="100"/>
      <c r="CT14" s="101"/>
      <c r="CU14" s="100"/>
      <c r="CV14" s="102"/>
    </row>
    <row r="15" spans="1:100" ht="13.5" customHeight="1" x14ac:dyDescent="0.15">
      <c r="A15" s="96">
        <v>351002</v>
      </c>
      <c r="B15" s="97"/>
      <c r="C15" s="98"/>
      <c r="D15" s="110" t="s">
        <v>69</v>
      </c>
      <c r="E15" s="108"/>
      <c r="F15" s="108"/>
      <c r="G15" s="108"/>
      <c r="H15" s="108"/>
      <c r="I15" s="108"/>
      <c r="J15" s="108"/>
      <c r="K15" s="108"/>
      <c r="L15" s="108"/>
      <c r="M15" s="108"/>
      <c r="N15" s="109"/>
      <c r="O15" s="99">
        <v>250</v>
      </c>
      <c r="P15" s="100"/>
      <c r="Q15" s="100"/>
      <c r="R15" s="101"/>
      <c r="S15" s="100"/>
      <c r="T15" s="102"/>
      <c r="U15" s="96">
        <v>351045</v>
      </c>
      <c r="V15" s="97"/>
      <c r="W15" s="98"/>
      <c r="X15" s="110" t="s">
        <v>70</v>
      </c>
      <c r="Y15" s="108"/>
      <c r="Z15" s="108"/>
      <c r="AA15" s="108"/>
      <c r="AB15" s="108"/>
      <c r="AC15" s="108"/>
      <c r="AD15" s="108"/>
      <c r="AE15" s="108"/>
      <c r="AF15" s="108"/>
      <c r="AG15" s="108"/>
      <c r="AH15" s="109"/>
      <c r="AI15" s="99">
        <v>505</v>
      </c>
      <c r="AJ15" s="100"/>
      <c r="AK15" s="100"/>
      <c r="AL15" s="101"/>
      <c r="AM15" s="100"/>
      <c r="AN15" s="102"/>
      <c r="AO15" s="96">
        <v>352002</v>
      </c>
      <c r="AP15" s="97"/>
      <c r="AQ15" s="98"/>
      <c r="AR15" s="110" t="s">
        <v>136</v>
      </c>
      <c r="AS15" s="108"/>
      <c r="AT15" s="108"/>
      <c r="AU15" s="108"/>
      <c r="AV15" s="108"/>
      <c r="AW15" s="108"/>
      <c r="AX15" s="108"/>
      <c r="AY15" s="108"/>
      <c r="AZ15" s="108"/>
      <c r="BA15" s="108"/>
      <c r="BB15" s="109"/>
      <c r="BC15" s="99">
        <v>720</v>
      </c>
      <c r="BD15" s="100"/>
      <c r="BE15" s="100"/>
      <c r="BF15" s="101"/>
      <c r="BG15" s="100"/>
      <c r="BH15" s="102"/>
      <c r="BI15" s="96">
        <v>352041</v>
      </c>
      <c r="BJ15" s="97"/>
      <c r="BK15" s="98"/>
      <c r="BL15" s="110" t="s">
        <v>217</v>
      </c>
      <c r="BM15" s="108"/>
      <c r="BN15" s="108"/>
      <c r="BO15" s="108"/>
      <c r="BP15" s="108"/>
      <c r="BQ15" s="108"/>
      <c r="BR15" s="108"/>
      <c r="BS15" s="108"/>
      <c r="BT15" s="108"/>
      <c r="BU15" s="108"/>
      <c r="BV15" s="109"/>
      <c r="BW15" s="99">
        <v>320</v>
      </c>
      <c r="BX15" s="100"/>
      <c r="BY15" s="100"/>
      <c r="BZ15" s="101"/>
      <c r="CA15" s="100"/>
      <c r="CB15" s="102"/>
      <c r="CC15" s="96">
        <v>352079</v>
      </c>
      <c r="CD15" s="97"/>
      <c r="CE15" s="98"/>
      <c r="CF15" s="110" t="s">
        <v>201</v>
      </c>
      <c r="CG15" s="108"/>
      <c r="CH15" s="108"/>
      <c r="CI15" s="108"/>
      <c r="CJ15" s="108"/>
      <c r="CK15" s="108"/>
      <c r="CL15" s="108"/>
      <c r="CM15" s="108"/>
      <c r="CN15" s="108"/>
      <c r="CO15" s="108"/>
      <c r="CP15" s="109"/>
      <c r="CQ15" s="99">
        <v>760</v>
      </c>
      <c r="CR15" s="100"/>
      <c r="CS15" s="100"/>
      <c r="CT15" s="101"/>
      <c r="CU15" s="100"/>
      <c r="CV15" s="102"/>
    </row>
    <row r="16" spans="1:100" ht="13.5" customHeight="1" x14ac:dyDescent="0.15">
      <c r="A16" s="96">
        <v>351003</v>
      </c>
      <c r="B16" s="97"/>
      <c r="C16" s="98"/>
      <c r="D16" s="110" t="s">
        <v>71</v>
      </c>
      <c r="E16" s="108"/>
      <c r="F16" s="108"/>
      <c r="G16" s="108"/>
      <c r="H16" s="108"/>
      <c r="I16" s="108"/>
      <c r="J16" s="108"/>
      <c r="K16" s="108"/>
      <c r="L16" s="108"/>
      <c r="M16" s="108"/>
      <c r="N16" s="109"/>
      <c r="O16" s="99">
        <v>265</v>
      </c>
      <c r="P16" s="100"/>
      <c r="Q16" s="100"/>
      <c r="R16" s="101"/>
      <c r="S16" s="100"/>
      <c r="T16" s="102"/>
      <c r="U16" s="96">
        <v>351046</v>
      </c>
      <c r="V16" s="97"/>
      <c r="W16" s="98"/>
      <c r="X16" s="110" t="s">
        <v>72</v>
      </c>
      <c r="Y16" s="108"/>
      <c r="Z16" s="108"/>
      <c r="AA16" s="108"/>
      <c r="AB16" s="108"/>
      <c r="AC16" s="108"/>
      <c r="AD16" s="108"/>
      <c r="AE16" s="108"/>
      <c r="AF16" s="108"/>
      <c r="AG16" s="108"/>
      <c r="AH16" s="109"/>
      <c r="AI16" s="99">
        <v>415</v>
      </c>
      <c r="AJ16" s="100"/>
      <c r="AK16" s="100"/>
      <c r="AL16" s="101"/>
      <c r="AM16" s="100"/>
      <c r="AN16" s="102"/>
      <c r="AO16" s="96">
        <v>352003</v>
      </c>
      <c r="AP16" s="97"/>
      <c r="AQ16" s="98"/>
      <c r="AR16" s="110" t="s">
        <v>138</v>
      </c>
      <c r="AS16" s="108"/>
      <c r="AT16" s="108"/>
      <c r="AU16" s="108"/>
      <c r="AV16" s="108"/>
      <c r="AW16" s="108"/>
      <c r="AX16" s="108"/>
      <c r="AY16" s="108"/>
      <c r="AZ16" s="108"/>
      <c r="BA16" s="108"/>
      <c r="BB16" s="109"/>
      <c r="BC16" s="99">
        <v>610</v>
      </c>
      <c r="BD16" s="100"/>
      <c r="BE16" s="100"/>
      <c r="BF16" s="101"/>
      <c r="BG16" s="100"/>
      <c r="BH16" s="102"/>
      <c r="BI16" s="96">
        <v>352042</v>
      </c>
      <c r="BJ16" s="97"/>
      <c r="BK16" s="98"/>
      <c r="BL16" s="110" t="s">
        <v>219</v>
      </c>
      <c r="BM16" s="108"/>
      <c r="BN16" s="108"/>
      <c r="BO16" s="108"/>
      <c r="BP16" s="108"/>
      <c r="BQ16" s="108"/>
      <c r="BR16" s="108"/>
      <c r="BS16" s="108"/>
      <c r="BT16" s="108"/>
      <c r="BU16" s="108"/>
      <c r="BV16" s="109"/>
      <c r="BW16" s="99">
        <v>300</v>
      </c>
      <c r="BX16" s="100"/>
      <c r="BY16" s="100"/>
      <c r="BZ16" s="101"/>
      <c r="CA16" s="100"/>
      <c r="CB16" s="102"/>
      <c r="CC16" s="96">
        <v>352080</v>
      </c>
      <c r="CD16" s="97"/>
      <c r="CE16" s="98"/>
      <c r="CF16" s="110" t="s">
        <v>202</v>
      </c>
      <c r="CG16" s="108"/>
      <c r="CH16" s="108"/>
      <c r="CI16" s="108"/>
      <c r="CJ16" s="108"/>
      <c r="CK16" s="108"/>
      <c r="CL16" s="108"/>
      <c r="CM16" s="108"/>
      <c r="CN16" s="108"/>
      <c r="CO16" s="108"/>
      <c r="CP16" s="109"/>
      <c r="CQ16" s="99">
        <v>400</v>
      </c>
      <c r="CR16" s="100"/>
      <c r="CS16" s="100"/>
      <c r="CT16" s="101"/>
      <c r="CU16" s="100"/>
      <c r="CV16" s="102"/>
    </row>
    <row r="17" spans="1:100" ht="13.5" customHeight="1" x14ac:dyDescent="0.15">
      <c r="A17" s="96">
        <v>351004</v>
      </c>
      <c r="B17" s="97"/>
      <c r="C17" s="98"/>
      <c r="D17" s="110" t="s">
        <v>73</v>
      </c>
      <c r="E17" s="108"/>
      <c r="F17" s="108"/>
      <c r="G17" s="108"/>
      <c r="H17" s="108"/>
      <c r="I17" s="108"/>
      <c r="J17" s="108"/>
      <c r="K17" s="108"/>
      <c r="L17" s="108"/>
      <c r="M17" s="108"/>
      <c r="N17" s="109"/>
      <c r="O17" s="99">
        <v>200</v>
      </c>
      <c r="P17" s="100"/>
      <c r="Q17" s="100"/>
      <c r="R17" s="101"/>
      <c r="S17" s="100"/>
      <c r="T17" s="102"/>
      <c r="U17" s="96">
        <v>351047</v>
      </c>
      <c r="V17" s="97"/>
      <c r="W17" s="98"/>
      <c r="X17" s="110" t="s">
        <v>74</v>
      </c>
      <c r="Y17" s="108"/>
      <c r="Z17" s="108"/>
      <c r="AA17" s="108"/>
      <c r="AB17" s="108"/>
      <c r="AC17" s="108"/>
      <c r="AD17" s="108"/>
      <c r="AE17" s="108"/>
      <c r="AF17" s="108"/>
      <c r="AG17" s="108"/>
      <c r="AH17" s="109"/>
      <c r="AI17" s="99">
        <v>430</v>
      </c>
      <c r="AJ17" s="100"/>
      <c r="AK17" s="100"/>
      <c r="AL17" s="101"/>
      <c r="AM17" s="100"/>
      <c r="AN17" s="102"/>
      <c r="AO17" s="96">
        <v>352004</v>
      </c>
      <c r="AP17" s="97"/>
      <c r="AQ17" s="98"/>
      <c r="AR17" s="110" t="s">
        <v>140</v>
      </c>
      <c r="AS17" s="108"/>
      <c r="AT17" s="108"/>
      <c r="AU17" s="108"/>
      <c r="AV17" s="108"/>
      <c r="AW17" s="108"/>
      <c r="AX17" s="108"/>
      <c r="AY17" s="108"/>
      <c r="AZ17" s="108"/>
      <c r="BA17" s="108"/>
      <c r="BB17" s="109"/>
      <c r="BC17" s="99">
        <v>660</v>
      </c>
      <c r="BD17" s="100"/>
      <c r="BE17" s="100"/>
      <c r="BF17" s="101"/>
      <c r="BG17" s="100"/>
      <c r="BH17" s="102"/>
      <c r="BI17" s="96">
        <v>352043</v>
      </c>
      <c r="BJ17" s="97"/>
      <c r="BK17" s="98"/>
      <c r="BL17" s="110" t="s">
        <v>221</v>
      </c>
      <c r="BM17" s="108"/>
      <c r="BN17" s="108"/>
      <c r="BO17" s="108"/>
      <c r="BP17" s="108"/>
      <c r="BQ17" s="108"/>
      <c r="BR17" s="108"/>
      <c r="BS17" s="108"/>
      <c r="BT17" s="108"/>
      <c r="BU17" s="108"/>
      <c r="BV17" s="109"/>
      <c r="BW17" s="99">
        <v>1900</v>
      </c>
      <c r="BX17" s="100"/>
      <c r="BY17" s="100"/>
      <c r="BZ17" s="101"/>
      <c r="CA17" s="100"/>
      <c r="CB17" s="102"/>
      <c r="CC17" s="96">
        <v>352081</v>
      </c>
      <c r="CD17" s="97"/>
      <c r="CE17" s="98"/>
      <c r="CF17" s="110" t="s">
        <v>204</v>
      </c>
      <c r="CG17" s="108"/>
      <c r="CH17" s="108"/>
      <c r="CI17" s="108"/>
      <c r="CJ17" s="108"/>
      <c r="CK17" s="108"/>
      <c r="CL17" s="108"/>
      <c r="CM17" s="108"/>
      <c r="CN17" s="108"/>
      <c r="CO17" s="108"/>
      <c r="CP17" s="109"/>
      <c r="CQ17" s="99">
        <v>470</v>
      </c>
      <c r="CR17" s="100"/>
      <c r="CS17" s="100"/>
      <c r="CT17" s="101"/>
      <c r="CU17" s="100"/>
      <c r="CV17" s="102"/>
    </row>
    <row r="18" spans="1:100" ht="13.5" customHeight="1" x14ac:dyDescent="0.15">
      <c r="A18" s="96">
        <v>351005</v>
      </c>
      <c r="B18" s="97"/>
      <c r="C18" s="98"/>
      <c r="D18" s="110" t="s">
        <v>75</v>
      </c>
      <c r="E18" s="108"/>
      <c r="F18" s="108"/>
      <c r="G18" s="108"/>
      <c r="H18" s="108"/>
      <c r="I18" s="108"/>
      <c r="J18" s="108"/>
      <c r="K18" s="108"/>
      <c r="L18" s="108"/>
      <c r="M18" s="108"/>
      <c r="N18" s="109"/>
      <c r="O18" s="99">
        <v>410</v>
      </c>
      <c r="P18" s="100"/>
      <c r="Q18" s="100"/>
      <c r="R18" s="101"/>
      <c r="S18" s="100"/>
      <c r="T18" s="102"/>
      <c r="U18" s="96">
        <v>351049</v>
      </c>
      <c r="V18" s="97"/>
      <c r="W18" s="98"/>
      <c r="X18" s="110" t="s">
        <v>76</v>
      </c>
      <c r="Y18" s="108"/>
      <c r="Z18" s="108"/>
      <c r="AA18" s="108"/>
      <c r="AB18" s="108"/>
      <c r="AC18" s="108"/>
      <c r="AD18" s="108"/>
      <c r="AE18" s="108"/>
      <c r="AF18" s="108"/>
      <c r="AG18" s="108"/>
      <c r="AH18" s="109"/>
      <c r="AI18" s="99">
        <v>300</v>
      </c>
      <c r="AJ18" s="100"/>
      <c r="AK18" s="100"/>
      <c r="AL18" s="101"/>
      <c r="AM18" s="100"/>
      <c r="AN18" s="102"/>
      <c r="AO18" s="96">
        <v>352005</v>
      </c>
      <c r="AP18" s="97"/>
      <c r="AQ18" s="98"/>
      <c r="AR18" s="110" t="s">
        <v>142</v>
      </c>
      <c r="AS18" s="108"/>
      <c r="AT18" s="108"/>
      <c r="AU18" s="108"/>
      <c r="AV18" s="108"/>
      <c r="AW18" s="108"/>
      <c r="AX18" s="108"/>
      <c r="AY18" s="108"/>
      <c r="AZ18" s="108"/>
      <c r="BA18" s="108"/>
      <c r="BB18" s="109"/>
      <c r="BC18" s="99">
        <v>160</v>
      </c>
      <c r="BD18" s="100"/>
      <c r="BE18" s="100"/>
      <c r="BF18" s="101"/>
      <c r="BG18" s="100"/>
      <c r="BH18" s="102"/>
      <c r="BI18" s="118" t="s">
        <v>223</v>
      </c>
      <c r="BJ18" s="119"/>
      <c r="BK18" s="119"/>
      <c r="BL18" s="119"/>
      <c r="BM18" s="119"/>
      <c r="BN18" s="119"/>
      <c r="BO18" s="119"/>
      <c r="BP18" s="119"/>
      <c r="BQ18" s="119"/>
      <c r="BR18" s="119"/>
      <c r="BS18" s="119"/>
      <c r="BT18" s="119"/>
      <c r="BU18" s="119"/>
      <c r="BV18" s="120"/>
      <c r="BW18" s="111">
        <f>SUM(BW14:BW17)</f>
        <v>2680</v>
      </c>
      <c r="BX18" s="112"/>
      <c r="BY18" s="113"/>
      <c r="BZ18" s="151" t="str">
        <f>IF(COUNTA(BZ14:BZ17)=0,"",SUMIF(BZ14:BZ17,"●",BW14:BW17)+SUM(BZ14:BZ17))</f>
        <v/>
      </c>
      <c r="CA18" s="112"/>
      <c r="CB18" s="113"/>
      <c r="CC18" s="96">
        <v>352082</v>
      </c>
      <c r="CD18" s="97"/>
      <c r="CE18" s="98"/>
      <c r="CF18" s="110" t="s">
        <v>206</v>
      </c>
      <c r="CG18" s="108"/>
      <c r="CH18" s="108"/>
      <c r="CI18" s="108"/>
      <c r="CJ18" s="108"/>
      <c r="CK18" s="108"/>
      <c r="CL18" s="108"/>
      <c r="CM18" s="108"/>
      <c r="CN18" s="108"/>
      <c r="CO18" s="108"/>
      <c r="CP18" s="109"/>
      <c r="CQ18" s="99">
        <v>700</v>
      </c>
      <c r="CR18" s="100"/>
      <c r="CS18" s="100"/>
      <c r="CT18" s="101"/>
      <c r="CU18" s="100"/>
      <c r="CV18" s="102"/>
    </row>
    <row r="19" spans="1:100" ht="13.5" customHeight="1" x14ac:dyDescent="0.15">
      <c r="A19" s="96">
        <v>351006</v>
      </c>
      <c r="B19" s="97"/>
      <c r="C19" s="98"/>
      <c r="D19" s="110" t="s">
        <v>77</v>
      </c>
      <c r="E19" s="108"/>
      <c r="F19" s="108"/>
      <c r="G19" s="108"/>
      <c r="H19" s="108"/>
      <c r="I19" s="108"/>
      <c r="J19" s="108"/>
      <c r="K19" s="108"/>
      <c r="L19" s="108"/>
      <c r="M19" s="108"/>
      <c r="N19" s="109"/>
      <c r="O19" s="99">
        <v>465</v>
      </c>
      <c r="P19" s="100"/>
      <c r="Q19" s="100"/>
      <c r="R19" s="101"/>
      <c r="S19" s="100"/>
      <c r="T19" s="102"/>
      <c r="U19" s="96">
        <v>351050</v>
      </c>
      <c r="V19" s="97"/>
      <c r="W19" s="98"/>
      <c r="X19" s="110" t="s">
        <v>78</v>
      </c>
      <c r="Y19" s="108"/>
      <c r="Z19" s="108"/>
      <c r="AA19" s="108"/>
      <c r="AB19" s="108"/>
      <c r="AC19" s="108"/>
      <c r="AD19" s="108"/>
      <c r="AE19" s="108"/>
      <c r="AF19" s="108"/>
      <c r="AG19" s="108"/>
      <c r="AH19" s="109"/>
      <c r="AI19" s="99">
        <v>280</v>
      </c>
      <c r="AJ19" s="100"/>
      <c r="AK19" s="100"/>
      <c r="AL19" s="101"/>
      <c r="AM19" s="100"/>
      <c r="AN19" s="102"/>
      <c r="AO19" s="96">
        <v>352006</v>
      </c>
      <c r="AP19" s="97"/>
      <c r="AQ19" s="98"/>
      <c r="AR19" s="110" t="s">
        <v>144</v>
      </c>
      <c r="AS19" s="108"/>
      <c r="AT19" s="108"/>
      <c r="AU19" s="108"/>
      <c r="AV19" s="108"/>
      <c r="AW19" s="108"/>
      <c r="AX19" s="108"/>
      <c r="AY19" s="108"/>
      <c r="AZ19" s="108"/>
      <c r="BA19" s="108"/>
      <c r="BB19" s="109"/>
      <c r="BC19" s="99">
        <v>690</v>
      </c>
      <c r="BD19" s="100"/>
      <c r="BE19" s="100"/>
      <c r="BF19" s="101"/>
      <c r="BG19" s="100"/>
      <c r="BH19" s="102"/>
      <c r="BI19" s="96">
        <v>352044</v>
      </c>
      <c r="BJ19" s="97"/>
      <c r="BK19" s="98"/>
      <c r="BL19" s="110" t="s">
        <v>225</v>
      </c>
      <c r="BM19" s="108"/>
      <c r="BN19" s="108"/>
      <c r="BO19" s="108"/>
      <c r="BP19" s="108"/>
      <c r="BQ19" s="108"/>
      <c r="BR19" s="108"/>
      <c r="BS19" s="108"/>
      <c r="BT19" s="108"/>
      <c r="BU19" s="108"/>
      <c r="BV19" s="109"/>
      <c r="BW19" s="99">
        <v>473</v>
      </c>
      <c r="BX19" s="100"/>
      <c r="BY19" s="100"/>
      <c r="BZ19" s="101"/>
      <c r="CA19" s="100"/>
      <c r="CB19" s="102"/>
      <c r="CC19" s="96">
        <v>352102</v>
      </c>
      <c r="CD19" s="97"/>
      <c r="CE19" s="98"/>
      <c r="CF19" s="110" t="s">
        <v>521</v>
      </c>
      <c r="CG19" s="108"/>
      <c r="CH19" s="108"/>
      <c r="CI19" s="108"/>
      <c r="CJ19" s="108"/>
      <c r="CK19" s="108"/>
      <c r="CL19" s="108"/>
      <c r="CM19" s="108"/>
      <c r="CN19" s="108"/>
      <c r="CO19" s="108"/>
      <c r="CP19" s="109"/>
      <c r="CQ19" s="99">
        <v>740</v>
      </c>
      <c r="CR19" s="100"/>
      <c r="CS19" s="100"/>
      <c r="CT19" s="101"/>
      <c r="CU19" s="100"/>
      <c r="CV19" s="102"/>
    </row>
    <row r="20" spans="1:100" ht="13.5" customHeight="1" x14ac:dyDescent="0.15">
      <c r="A20" s="96">
        <v>351007</v>
      </c>
      <c r="B20" s="97"/>
      <c r="C20" s="98"/>
      <c r="D20" s="110" t="s">
        <v>502</v>
      </c>
      <c r="E20" s="108"/>
      <c r="F20" s="108"/>
      <c r="G20" s="108"/>
      <c r="H20" s="108"/>
      <c r="I20" s="108"/>
      <c r="J20" s="108"/>
      <c r="K20" s="108"/>
      <c r="L20" s="108"/>
      <c r="M20" s="108"/>
      <c r="N20" s="109"/>
      <c r="O20" s="99">
        <v>600</v>
      </c>
      <c r="P20" s="100"/>
      <c r="Q20" s="102"/>
      <c r="R20" s="101"/>
      <c r="S20" s="100"/>
      <c r="T20" s="102"/>
      <c r="U20" s="96">
        <v>351051</v>
      </c>
      <c r="V20" s="97"/>
      <c r="W20" s="98"/>
      <c r="X20" s="110" t="s">
        <v>79</v>
      </c>
      <c r="Y20" s="108"/>
      <c r="Z20" s="108"/>
      <c r="AA20" s="108"/>
      <c r="AB20" s="108"/>
      <c r="AC20" s="108"/>
      <c r="AD20" s="108"/>
      <c r="AE20" s="108"/>
      <c r="AF20" s="108"/>
      <c r="AG20" s="108"/>
      <c r="AH20" s="109"/>
      <c r="AI20" s="99">
        <v>120</v>
      </c>
      <c r="AJ20" s="100"/>
      <c r="AK20" s="100"/>
      <c r="AL20" s="101"/>
      <c r="AM20" s="100"/>
      <c r="AN20" s="102"/>
      <c r="AO20" s="96">
        <v>352007</v>
      </c>
      <c r="AP20" s="97"/>
      <c r="AQ20" s="98"/>
      <c r="AR20" s="110" t="s">
        <v>146</v>
      </c>
      <c r="AS20" s="108"/>
      <c r="AT20" s="108"/>
      <c r="AU20" s="108"/>
      <c r="AV20" s="108"/>
      <c r="AW20" s="108"/>
      <c r="AX20" s="108"/>
      <c r="AY20" s="108"/>
      <c r="AZ20" s="108"/>
      <c r="BA20" s="108"/>
      <c r="BB20" s="109"/>
      <c r="BC20" s="99">
        <v>270</v>
      </c>
      <c r="BD20" s="100"/>
      <c r="BE20" s="100"/>
      <c r="BF20" s="101"/>
      <c r="BG20" s="100"/>
      <c r="BH20" s="102"/>
      <c r="BI20" s="96">
        <v>352045</v>
      </c>
      <c r="BJ20" s="97"/>
      <c r="BK20" s="98"/>
      <c r="BL20" s="110" t="s">
        <v>227</v>
      </c>
      <c r="BM20" s="108"/>
      <c r="BN20" s="108"/>
      <c r="BO20" s="108"/>
      <c r="BP20" s="108"/>
      <c r="BQ20" s="108"/>
      <c r="BR20" s="108"/>
      <c r="BS20" s="108"/>
      <c r="BT20" s="108"/>
      <c r="BU20" s="108"/>
      <c r="BV20" s="109"/>
      <c r="BW20" s="99">
        <v>150</v>
      </c>
      <c r="BX20" s="100"/>
      <c r="BY20" s="100"/>
      <c r="BZ20" s="101"/>
      <c r="CA20" s="100"/>
      <c r="CB20" s="102"/>
      <c r="CC20" s="96">
        <v>352083</v>
      </c>
      <c r="CD20" s="97"/>
      <c r="CE20" s="98"/>
      <c r="CF20" s="110" t="s">
        <v>208</v>
      </c>
      <c r="CG20" s="108"/>
      <c r="CH20" s="108"/>
      <c r="CI20" s="108"/>
      <c r="CJ20" s="108"/>
      <c r="CK20" s="108"/>
      <c r="CL20" s="108"/>
      <c r="CM20" s="108"/>
      <c r="CN20" s="108"/>
      <c r="CO20" s="108"/>
      <c r="CP20" s="109"/>
      <c r="CQ20" s="99">
        <v>40</v>
      </c>
      <c r="CR20" s="100"/>
      <c r="CS20" s="100"/>
      <c r="CT20" s="101"/>
      <c r="CU20" s="100"/>
      <c r="CV20" s="102"/>
    </row>
    <row r="21" spans="1:100" ht="13.5" customHeight="1" x14ac:dyDescent="0.15">
      <c r="A21" s="118" t="s">
        <v>474</v>
      </c>
      <c r="B21" s="119"/>
      <c r="C21" s="119"/>
      <c r="D21" s="119"/>
      <c r="E21" s="119"/>
      <c r="F21" s="119"/>
      <c r="G21" s="119"/>
      <c r="H21" s="119"/>
      <c r="I21" s="119"/>
      <c r="J21" s="119"/>
      <c r="K21" s="119"/>
      <c r="L21" s="119"/>
      <c r="M21" s="119"/>
      <c r="N21" s="120"/>
      <c r="O21" s="111">
        <f>SUM(O14:O20)</f>
        <v>2470</v>
      </c>
      <c r="P21" s="112"/>
      <c r="Q21" s="113"/>
      <c r="R21" s="151" t="str">
        <f>IF(COUNTA(R14:R20)=0,"",SUMIF(R14:R20,"●",O14:O20)+SUM(R14:R20))</f>
        <v/>
      </c>
      <c r="S21" s="112"/>
      <c r="T21" s="113"/>
      <c r="U21" s="96">
        <v>351052</v>
      </c>
      <c r="V21" s="97"/>
      <c r="W21" s="98"/>
      <c r="X21" s="110" t="s">
        <v>81</v>
      </c>
      <c r="Y21" s="108"/>
      <c r="Z21" s="108"/>
      <c r="AA21" s="108"/>
      <c r="AB21" s="108"/>
      <c r="AC21" s="108"/>
      <c r="AD21" s="108"/>
      <c r="AE21" s="108"/>
      <c r="AF21" s="108"/>
      <c r="AG21" s="108"/>
      <c r="AH21" s="109"/>
      <c r="AI21" s="99">
        <v>45</v>
      </c>
      <c r="AJ21" s="100"/>
      <c r="AK21" s="100"/>
      <c r="AL21" s="101"/>
      <c r="AM21" s="100"/>
      <c r="AN21" s="102"/>
      <c r="AO21" s="96">
        <v>352008</v>
      </c>
      <c r="AP21" s="97"/>
      <c r="AQ21" s="98"/>
      <c r="AR21" s="110" t="s">
        <v>148</v>
      </c>
      <c r="AS21" s="108"/>
      <c r="AT21" s="108"/>
      <c r="AU21" s="108"/>
      <c r="AV21" s="108"/>
      <c r="AW21" s="108"/>
      <c r="AX21" s="108"/>
      <c r="AY21" s="108"/>
      <c r="AZ21" s="108"/>
      <c r="BA21" s="108"/>
      <c r="BB21" s="109"/>
      <c r="BC21" s="99">
        <v>450</v>
      </c>
      <c r="BD21" s="100"/>
      <c r="BE21" s="100"/>
      <c r="BF21" s="101"/>
      <c r="BG21" s="100"/>
      <c r="BH21" s="102"/>
      <c r="BI21" s="96">
        <v>352046</v>
      </c>
      <c r="BJ21" s="97"/>
      <c r="BK21" s="98"/>
      <c r="BL21" s="110" t="s">
        <v>229</v>
      </c>
      <c r="BM21" s="108"/>
      <c r="BN21" s="108"/>
      <c r="BO21" s="108"/>
      <c r="BP21" s="108"/>
      <c r="BQ21" s="108"/>
      <c r="BR21" s="108"/>
      <c r="BS21" s="108"/>
      <c r="BT21" s="108"/>
      <c r="BU21" s="108"/>
      <c r="BV21" s="109"/>
      <c r="BW21" s="99">
        <v>210</v>
      </c>
      <c r="BX21" s="100"/>
      <c r="BY21" s="100"/>
      <c r="BZ21" s="101"/>
      <c r="CA21" s="100"/>
      <c r="CB21" s="102"/>
      <c r="CC21" s="96">
        <v>352084</v>
      </c>
      <c r="CD21" s="97"/>
      <c r="CE21" s="98"/>
      <c r="CF21" s="110" t="s">
        <v>485</v>
      </c>
      <c r="CG21" s="108"/>
      <c r="CH21" s="108"/>
      <c r="CI21" s="108"/>
      <c r="CJ21" s="108"/>
      <c r="CK21" s="108"/>
      <c r="CL21" s="108"/>
      <c r="CM21" s="108"/>
      <c r="CN21" s="108"/>
      <c r="CO21" s="108"/>
      <c r="CP21" s="109"/>
      <c r="CQ21" s="99">
        <v>420</v>
      </c>
      <c r="CR21" s="100"/>
      <c r="CS21" s="100"/>
      <c r="CT21" s="101"/>
      <c r="CU21" s="100"/>
      <c r="CV21" s="102"/>
    </row>
    <row r="22" spans="1:100" ht="13.5" customHeight="1" x14ac:dyDescent="0.15">
      <c r="A22" s="96">
        <v>351008</v>
      </c>
      <c r="B22" s="97"/>
      <c r="C22" s="98"/>
      <c r="D22" s="110" t="s">
        <v>80</v>
      </c>
      <c r="E22" s="108"/>
      <c r="F22" s="108"/>
      <c r="G22" s="108"/>
      <c r="H22" s="108"/>
      <c r="I22" s="108"/>
      <c r="J22" s="108"/>
      <c r="K22" s="108"/>
      <c r="L22" s="108"/>
      <c r="M22" s="108"/>
      <c r="N22" s="109"/>
      <c r="O22" s="99">
        <v>20</v>
      </c>
      <c r="P22" s="100"/>
      <c r="Q22" s="100"/>
      <c r="R22" s="101"/>
      <c r="S22" s="100"/>
      <c r="T22" s="102"/>
      <c r="U22" s="96">
        <v>351053</v>
      </c>
      <c r="V22" s="97"/>
      <c r="W22" s="98"/>
      <c r="X22" s="110" t="s">
        <v>83</v>
      </c>
      <c r="Y22" s="108"/>
      <c r="Z22" s="108"/>
      <c r="AA22" s="108"/>
      <c r="AB22" s="108"/>
      <c r="AC22" s="108"/>
      <c r="AD22" s="108"/>
      <c r="AE22" s="108"/>
      <c r="AF22" s="108"/>
      <c r="AG22" s="108"/>
      <c r="AH22" s="109"/>
      <c r="AI22" s="99">
        <v>250</v>
      </c>
      <c r="AJ22" s="100"/>
      <c r="AK22" s="100"/>
      <c r="AL22" s="101"/>
      <c r="AM22" s="100"/>
      <c r="AN22" s="102"/>
      <c r="AO22" s="96">
        <v>352009</v>
      </c>
      <c r="AP22" s="97"/>
      <c r="AQ22" s="98"/>
      <c r="AR22" s="110" t="s">
        <v>150</v>
      </c>
      <c r="AS22" s="108"/>
      <c r="AT22" s="108"/>
      <c r="AU22" s="108"/>
      <c r="AV22" s="108"/>
      <c r="AW22" s="108"/>
      <c r="AX22" s="108"/>
      <c r="AY22" s="108"/>
      <c r="AZ22" s="108"/>
      <c r="BA22" s="108"/>
      <c r="BB22" s="109"/>
      <c r="BC22" s="99">
        <v>160</v>
      </c>
      <c r="BD22" s="100"/>
      <c r="BE22" s="100"/>
      <c r="BF22" s="101"/>
      <c r="BG22" s="100"/>
      <c r="BH22" s="102"/>
      <c r="BI22" s="96">
        <v>352048</v>
      </c>
      <c r="BJ22" s="97"/>
      <c r="BK22" s="98"/>
      <c r="BL22" s="110" t="s">
        <v>232</v>
      </c>
      <c r="BM22" s="108"/>
      <c r="BN22" s="108"/>
      <c r="BO22" s="108"/>
      <c r="BP22" s="108"/>
      <c r="BQ22" s="108"/>
      <c r="BR22" s="108"/>
      <c r="BS22" s="108"/>
      <c r="BT22" s="108"/>
      <c r="BU22" s="108"/>
      <c r="BV22" s="109"/>
      <c r="BW22" s="99">
        <v>170</v>
      </c>
      <c r="BX22" s="100"/>
      <c r="BY22" s="100"/>
      <c r="BZ22" s="101"/>
      <c r="CA22" s="100"/>
      <c r="CB22" s="102"/>
      <c r="CC22" s="96">
        <v>352085</v>
      </c>
      <c r="CD22" s="97"/>
      <c r="CE22" s="98"/>
      <c r="CF22" s="110" t="s">
        <v>211</v>
      </c>
      <c r="CG22" s="108"/>
      <c r="CH22" s="108"/>
      <c r="CI22" s="108"/>
      <c r="CJ22" s="108"/>
      <c r="CK22" s="108"/>
      <c r="CL22" s="108"/>
      <c r="CM22" s="108"/>
      <c r="CN22" s="108"/>
      <c r="CO22" s="108"/>
      <c r="CP22" s="109"/>
      <c r="CQ22" s="99">
        <v>463</v>
      </c>
      <c r="CR22" s="100"/>
      <c r="CS22" s="100"/>
      <c r="CT22" s="101"/>
      <c r="CU22" s="100"/>
      <c r="CV22" s="102"/>
    </row>
    <row r="23" spans="1:100" ht="13.5" customHeight="1" x14ac:dyDescent="0.15">
      <c r="A23" s="96">
        <v>351009</v>
      </c>
      <c r="B23" s="97"/>
      <c r="C23" s="98"/>
      <c r="D23" s="110" t="s">
        <v>82</v>
      </c>
      <c r="E23" s="108"/>
      <c r="F23" s="108"/>
      <c r="G23" s="108"/>
      <c r="H23" s="108"/>
      <c r="I23" s="108"/>
      <c r="J23" s="108"/>
      <c r="K23" s="108"/>
      <c r="L23" s="108"/>
      <c r="M23" s="108"/>
      <c r="N23" s="109"/>
      <c r="O23" s="99">
        <v>80</v>
      </c>
      <c r="P23" s="100"/>
      <c r="Q23" s="100"/>
      <c r="R23" s="101"/>
      <c r="S23" s="100"/>
      <c r="T23" s="102"/>
      <c r="U23" s="118" t="s">
        <v>86</v>
      </c>
      <c r="V23" s="119"/>
      <c r="W23" s="119"/>
      <c r="X23" s="119"/>
      <c r="Y23" s="119"/>
      <c r="Z23" s="119"/>
      <c r="AA23" s="119"/>
      <c r="AB23" s="119"/>
      <c r="AC23" s="119"/>
      <c r="AD23" s="119"/>
      <c r="AE23" s="119"/>
      <c r="AF23" s="119"/>
      <c r="AG23" s="119"/>
      <c r="AH23" s="120"/>
      <c r="AI23" s="111">
        <f>SUM(AI14:AI22)</f>
        <v>2655</v>
      </c>
      <c r="AJ23" s="112"/>
      <c r="AK23" s="113"/>
      <c r="AL23" s="151" t="str">
        <f>IF(COUNTA(AL14:AL22)=0,"",SUMIF(AL14:AL22,"●",AI14:AI22)+SUM(AL14:AL22))</f>
        <v/>
      </c>
      <c r="AM23" s="112"/>
      <c r="AN23" s="113"/>
      <c r="AO23" s="118" t="s">
        <v>152</v>
      </c>
      <c r="AP23" s="119"/>
      <c r="AQ23" s="119"/>
      <c r="AR23" s="119"/>
      <c r="AS23" s="119"/>
      <c r="AT23" s="119"/>
      <c r="AU23" s="119"/>
      <c r="AV23" s="119"/>
      <c r="AW23" s="119"/>
      <c r="AX23" s="119"/>
      <c r="AY23" s="119"/>
      <c r="AZ23" s="119"/>
      <c r="BA23" s="119"/>
      <c r="BB23" s="120"/>
      <c r="BC23" s="111">
        <f>SUM(BC14:BC22)</f>
        <v>4060</v>
      </c>
      <c r="BD23" s="112"/>
      <c r="BE23" s="113"/>
      <c r="BF23" s="151" t="str">
        <f>IF(COUNTA(BF14:BF22)=0,"",SUMIF(BF14:BF22,"●",BC14:BC22)+SUM(BF14:BF22))</f>
        <v/>
      </c>
      <c r="BG23" s="112"/>
      <c r="BH23" s="113"/>
      <c r="BI23" s="118" t="s">
        <v>466</v>
      </c>
      <c r="BJ23" s="119"/>
      <c r="BK23" s="119"/>
      <c r="BL23" s="119"/>
      <c r="BM23" s="119"/>
      <c r="BN23" s="119"/>
      <c r="BO23" s="119"/>
      <c r="BP23" s="119"/>
      <c r="BQ23" s="119"/>
      <c r="BR23" s="119"/>
      <c r="BS23" s="119"/>
      <c r="BT23" s="119"/>
      <c r="BU23" s="119"/>
      <c r="BV23" s="120"/>
      <c r="BW23" s="111">
        <f>SUM(BW19:BW22)</f>
        <v>1003</v>
      </c>
      <c r="BX23" s="112"/>
      <c r="BY23" s="113"/>
      <c r="BZ23" s="151" t="str">
        <f>IF(COUNTA(BZ19:BZ22)=0,"",SUMIF(BZ19:BZ22,"●",BW19:BW22)+SUM(BZ19:BZ22))</f>
        <v/>
      </c>
      <c r="CA23" s="112"/>
      <c r="CB23" s="113"/>
      <c r="CC23" s="118" t="s">
        <v>212</v>
      </c>
      <c r="CD23" s="119"/>
      <c r="CE23" s="119"/>
      <c r="CF23" s="119"/>
      <c r="CG23" s="119"/>
      <c r="CH23" s="119"/>
      <c r="CI23" s="119"/>
      <c r="CJ23" s="119"/>
      <c r="CK23" s="119"/>
      <c r="CL23" s="119"/>
      <c r="CM23" s="119"/>
      <c r="CN23" s="119"/>
      <c r="CO23" s="119"/>
      <c r="CP23" s="120"/>
      <c r="CQ23" s="111">
        <f>SUM(CQ14:CQ22)</f>
        <v>4153</v>
      </c>
      <c r="CR23" s="112"/>
      <c r="CS23" s="113"/>
      <c r="CT23" s="151" t="str">
        <f>IF(COUNTA(CT14:CT22)=0,"",SUMIF(CT14:CT22,"●",CQ14:CQ22)+SUM(CT14:CT22))</f>
        <v/>
      </c>
      <c r="CU23" s="112"/>
      <c r="CV23" s="113"/>
    </row>
    <row r="24" spans="1:100" ht="13.5" customHeight="1" x14ac:dyDescent="0.15">
      <c r="A24" s="96">
        <v>351010</v>
      </c>
      <c r="B24" s="97"/>
      <c r="C24" s="98"/>
      <c r="D24" s="110" t="s">
        <v>480</v>
      </c>
      <c r="E24" s="108"/>
      <c r="F24" s="108"/>
      <c r="G24" s="108"/>
      <c r="H24" s="108"/>
      <c r="I24" s="108"/>
      <c r="J24" s="108"/>
      <c r="K24" s="108"/>
      <c r="L24" s="108"/>
      <c r="M24" s="108"/>
      <c r="N24" s="109"/>
      <c r="O24" s="99">
        <v>293</v>
      </c>
      <c r="P24" s="100"/>
      <c r="Q24" s="100"/>
      <c r="R24" s="101"/>
      <c r="S24" s="100"/>
      <c r="T24" s="102"/>
      <c r="U24" s="96">
        <v>351055</v>
      </c>
      <c r="V24" s="97"/>
      <c r="W24" s="98"/>
      <c r="X24" s="110" t="s">
        <v>87</v>
      </c>
      <c r="Y24" s="108"/>
      <c r="Z24" s="108"/>
      <c r="AA24" s="108"/>
      <c r="AB24" s="108"/>
      <c r="AC24" s="108"/>
      <c r="AD24" s="108"/>
      <c r="AE24" s="108"/>
      <c r="AF24" s="108"/>
      <c r="AG24" s="108"/>
      <c r="AH24" s="109"/>
      <c r="AI24" s="99">
        <v>150</v>
      </c>
      <c r="AJ24" s="100"/>
      <c r="AK24" s="100"/>
      <c r="AL24" s="101"/>
      <c r="AM24" s="100"/>
      <c r="AN24" s="102"/>
      <c r="AO24" s="96">
        <v>352010</v>
      </c>
      <c r="AP24" s="97"/>
      <c r="AQ24" s="98"/>
      <c r="AR24" s="110" t="s">
        <v>154</v>
      </c>
      <c r="AS24" s="108"/>
      <c r="AT24" s="108"/>
      <c r="AU24" s="108"/>
      <c r="AV24" s="108"/>
      <c r="AW24" s="108"/>
      <c r="AX24" s="108"/>
      <c r="AY24" s="108"/>
      <c r="AZ24" s="108"/>
      <c r="BA24" s="108"/>
      <c r="BB24" s="109"/>
      <c r="BC24" s="99">
        <v>630</v>
      </c>
      <c r="BD24" s="100"/>
      <c r="BE24" s="100"/>
      <c r="BF24" s="101"/>
      <c r="BG24" s="100"/>
      <c r="BH24" s="102"/>
      <c r="BI24" s="96">
        <v>352049</v>
      </c>
      <c r="BJ24" s="97"/>
      <c r="BK24" s="98"/>
      <c r="BL24" s="110" t="s">
        <v>135</v>
      </c>
      <c r="BM24" s="108"/>
      <c r="BN24" s="108"/>
      <c r="BO24" s="108"/>
      <c r="BP24" s="108"/>
      <c r="BQ24" s="108"/>
      <c r="BR24" s="108"/>
      <c r="BS24" s="108"/>
      <c r="BT24" s="108"/>
      <c r="BU24" s="108"/>
      <c r="BV24" s="109"/>
      <c r="BW24" s="99">
        <v>1149</v>
      </c>
      <c r="BX24" s="100"/>
      <c r="BY24" s="100"/>
      <c r="BZ24" s="101"/>
      <c r="CA24" s="100"/>
      <c r="CB24" s="102"/>
      <c r="CC24" s="96">
        <v>352086</v>
      </c>
      <c r="CD24" s="97"/>
      <c r="CE24" s="98"/>
      <c r="CF24" s="110" t="s">
        <v>214</v>
      </c>
      <c r="CG24" s="108"/>
      <c r="CH24" s="108"/>
      <c r="CI24" s="108"/>
      <c r="CJ24" s="108"/>
      <c r="CK24" s="108"/>
      <c r="CL24" s="108"/>
      <c r="CM24" s="108"/>
      <c r="CN24" s="108"/>
      <c r="CO24" s="108"/>
      <c r="CP24" s="109"/>
      <c r="CQ24" s="99">
        <v>550</v>
      </c>
      <c r="CR24" s="100"/>
      <c r="CS24" s="100"/>
      <c r="CT24" s="101"/>
      <c r="CU24" s="100"/>
      <c r="CV24" s="102"/>
    </row>
    <row r="25" spans="1:100" ht="13.5" customHeight="1" x14ac:dyDescent="0.15">
      <c r="A25" s="96">
        <v>351087</v>
      </c>
      <c r="B25" s="97"/>
      <c r="C25" s="98"/>
      <c r="D25" s="107" t="s">
        <v>544</v>
      </c>
      <c r="E25" s="108"/>
      <c r="F25" s="108"/>
      <c r="G25" s="108"/>
      <c r="H25" s="108"/>
      <c r="I25" s="108"/>
      <c r="J25" s="108"/>
      <c r="K25" s="108"/>
      <c r="L25" s="108"/>
      <c r="M25" s="108"/>
      <c r="N25" s="109"/>
      <c r="O25" s="99">
        <v>280</v>
      </c>
      <c r="P25" s="100"/>
      <c r="Q25" s="100"/>
      <c r="R25" s="101"/>
      <c r="S25" s="100"/>
      <c r="T25" s="102"/>
      <c r="U25" s="96">
        <v>351056</v>
      </c>
      <c r="V25" s="97"/>
      <c r="W25" s="98"/>
      <c r="X25" s="110" t="s">
        <v>88</v>
      </c>
      <c r="Y25" s="108"/>
      <c r="Z25" s="108"/>
      <c r="AA25" s="108"/>
      <c r="AB25" s="108"/>
      <c r="AC25" s="108"/>
      <c r="AD25" s="108"/>
      <c r="AE25" s="108"/>
      <c r="AF25" s="108"/>
      <c r="AG25" s="108"/>
      <c r="AH25" s="109"/>
      <c r="AI25" s="99">
        <v>900</v>
      </c>
      <c r="AJ25" s="100"/>
      <c r="AK25" s="100"/>
      <c r="AL25" s="101"/>
      <c r="AM25" s="100"/>
      <c r="AN25" s="102"/>
      <c r="AO25" s="96">
        <v>352097</v>
      </c>
      <c r="AP25" s="97"/>
      <c r="AQ25" s="98"/>
      <c r="AR25" s="110" t="s">
        <v>514</v>
      </c>
      <c r="AS25" s="108"/>
      <c r="AT25" s="108"/>
      <c r="AU25" s="108"/>
      <c r="AV25" s="108"/>
      <c r="AW25" s="108"/>
      <c r="AX25" s="108"/>
      <c r="AY25" s="108"/>
      <c r="AZ25" s="108"/>
      <c r="BA25" s="108"/>
      <c r="BB25" s="109"/>
      <c r="BC25" s="99">
        <v>640</v>
      </c>
      <c r="BD25" s="100"/>
      <c r="BE25" s="100"/>
      <c r="BF25" s="101"/>
      <c r="BG25" s="100"/>
      <c r="BH25" s="102"/>
      <c r="BI25" s="96">
        <v>352050</v>
      </c>
      <c r="BJ25" s="97"/>
      <c r="BK25" s="98"/>
      <c r="BL25" s="110" t="s">
        <v>137</v>
      </c>
      <c r="BM25" s="108"/>
      <c r="BN25" s="108"/>
      <c r="BO25" s="108"/>
      <c r="BP25" s="108"/>
      <c r="BQ25" s="108"/>
      <c r="BR25" s="108"/>
      <c r="BS25" s="108"/>
      <c r="BT25" s="108"/>
      <c r="BU25" s="108"/>
      <c r="BV25" s="109"/>
      <c r="BW25" s="99">
        <v>1000</v>
      </c>
      <c r="BX25" s="100"/>
      <c r="BY25" s="100"/>
      <c r="BZ25" s="101"/>
      <c r="CA25" s="100"/>
      <c r="CB25" s="102"/>
      <c r="CC25" s="96">
        <v>352087</v>
      </c>
      <c r="CD25" s="97"/>
      <c r="CE25" s="98"/>
      <c r="CF25" s="110" t="s">
        <v>216</v>
      </c>
      <c r="CG25" s="108"/>
      <c r="CH25" s="108"/>
      <c r="CI25" s="108"/>
      <c r="CJ25" s="108"/>
      <c r="CK25" s="108"/>
      <c r="CL25" s="108"/>
      <c r="CM25" s="108"/>
      <c r="CN25" s="108"/>
      <c r="CO25" s="108"/>
      <c r="CP25" s="109"/>
      <c r="CQ25" s="99">
        <v>73</v>
      </c>
      <c r="CR25" s="100"/>
      <c r="CS25" s="100"/>
      <c r="CT25" s="101"/>
      <c r="CU25" s="100"/>
      <c r="CV25" s="102"/>
    </row>
    <row r="26" spans="1:100" ht="13.5" customHeight="1" x14ac:dyDescent="0.15">
      <c r="A26" s="96">
        <v>351011</v>
      </c>
      <c r="B26" s="97"/>
      <c r="C26" s="98"/>
      <c r="D26" s="110" t="s">
        <v>84</v>
      </c>
      <c r="E26" s="108"/>
      <c r="F26" s="108"/>
      <c r="G26" s="108"/>
      <c r="H26" s="108"/>
      <c r="I26" s="108"/>
      <c r="J26" s="108"/>
      <c r="K26" s="108"/>
      <c r="L26" s="108"/>
      <c r="M26" s="108"/>
      <c r="N26" s="109"/>
      <c r="O26" s="99">
        <v>230</v>
      </c>
      <c r="P26" s="100"/>
      <c r="Q26" s="100"/>
      <c r="R26" s="101"/>
      <c r="S26" s="100"/>
      <c r="T26" s="102"/>
      <c r="U26" s="96">
        <v>351057</v>
      </c>
      <c r="V26" s="97"/>
      <c r="W26" s="98"/>
      <c r="X26" s="107" t="s">
        <v>540</v>
      </c>
      <c r="Y26" s="108"/>
      <c r="Z26" s="108"/>
      <c r="AA26" s="108"/>
      <c r="AB26" s="108"/>
      <c r="AC26" s="108"/>
      <c r="AD26" s="108"/>
      <c r="AE26" s="108"/>
      <c r="AF26" s="108"/>
      <c r="AG26" s="108"/>
      <c r="AH26" s="109"/>
      <c r="AI26" s="99">
        <v>540</v>
      </c>
      <c r="AJ26" s="100"/>
      <c r="AK26" s="100"/>
      <c r="AL26" s="101"/>
      <c r="AM26" s="100"/>
      <c r="AN26" s="102"/>
      <c r="AO26" s="96">
        <v>352011</v>
      </c>
      <c r="AP26" s="97"/>
      <c r="AQ26" s="98"/>
      <c r="AR26" s="110" t="s">
        <v>156</v>
      </c>
      <c r="AS26" s="108"/>
      <c r="AT26" s="108"/>
      <c r="AU26" s="108"/>
      <c r="AV26" s="108"/>
      <c r="AW26" s="108"/>
      <c r="AX26" s="108"/>
      <c r="AY26" s="108"/>
      <c r="AZ26" s="108"/>
      <c r="BA26" s="108"/>
      <c r="BB26" s="109"/>
      <c r="BC26" s="99">
        <v>1630</v>
      </c>
      <c r="BD26" s="100"/>
      <c r="BE26" s="100"/>
      <c r="BF26" s="101"/>
      <c r="BG26" s="100"/>
      <c r="BH26" s="102"/>
      <c r="BI26" s="96">
        <v>352051</v>
      </c>
      <c r="BJ26" s="97"/>
      <c r="BK26" s="98"/>
      <c r="BL26" s="110" t="s">
        <v>139</v>
      </c>
      <c r="BM26" s="108"/>
      <c r="BN26" s="108"/>
      <c r="BO26" s="108"/>
      <c r="BP26" s="108"/>
      <c r="BQ26" s="108"/>
      <c r="BR26" s="108"/>
      <c r="BS26" s="108"/>
      <c r="BT26" s="108"/>
      <c r="BU26" s="108"/>
      <c r="BV26" s="109"/>
      <c r="BW26" s="99">
        <v>400</v>
      </c>
      <c r="BX26" s="100"/>
      <c r="BY26" s="100"/>
      <c r="BZ26" s="101"/>
      <c r="CA26" s="100"/>
      <c r="CB26" s="102"/>
      <c r="CC26" s="96">
        <v>352088</v>
      </c>
      <c r="CD26" s="97"/>
      <c r="CE26" s="98"/>
      <c r="CF26" s="110" t="s">
        <v>218</v>
      </c>
      <c r="CG26" s="108"/>
      <c r="CH26" s="108"/>
      <c r="CI26" s="108"/>
      <c r="CJ26" s="108"/>
      <c r="CK26" s="108"/>
      <c r="CL26" s="108"/>
      <c r="CM26" s="108"/>
      <c r="CN26" s="108"/>
      <c r="CO26" s="108"/>
      <c r="CP26" s="109"/>
      <c r="CQ26" s="99">
        <v>560</v>
      </c>
      <c r="CR26" s="100"/>
      <c r="CS26" s="100"/>
      <c r="CT26" s="101"/>
      <c r="CU26" s="100"/>
      <c r="CV26" s="102"/>
    </row>
    <row r="27" spans="1:100" ht="13.5" customHeight="1" x14ac:dyDescent="0.15">
      <c r="A27" s="96">
        <v>351012</v>
      </c>
      <c r="B27" s="97"/>
      <c r="C27" s="98"/>
      <c r="D27" s="110" t="s">
        <v>85</v>
      </c>
      <c r="E27" s="108"/>
      <c r="F27" s="108"/>
      <c r="G27" s="108"/>
      <c r="H27" s="108"/>
      <c r="I27" s="108"/>
      <c r="J27" s="108"/>
      <c r="K27" s="108"/>
      <c r="L27" s="108"/>
      <c r="M27" s="108"/>
      <c r="N27" s="109"/>
      <c r="O27" s="99">
        <v>110</v>
      </c>
      <c r="P27" s="100"/>
      <c r="Q27" s="100"/>
      <c r="R27" s="101"/>
      <c r="S27" s="100"/>
      <c r="T27" s="102"/>
      <c r="U27" s="96">
        <v>351058</v>
      </c>
      <c r="V27" s="97"/>
      <c r="W27" s="98"/>
      <c r="X27" s="110" t="s">
        <v>91</v>
      </c>
      <c r="Y27" s="108"/>
      <c r="Z27" s="108"/>
      <c r="AA27" s="108"/>
      <c r="AB27" s="108"/>
      <c r="AC27" s="108"/>
      <c r="AD27" s="108"/>
      <c r="AE27" s="108"/>
      <c r="AF27" s="108"/>
      <c r="AG27" s="108"/>
      <c r="AH27" s="109"/>
      <c r="AI27" s="99">
        <v>385</v>
      </c>
      <c r="AJ27" s="100"/>
      <c r="AK27" s="100"/>
      <c r="AL27" s="101"/>
      <c r="AM27" s="100"/>
      <c r="AN27" s="102"/>
      <c r="AO27" s="96">
        <v>352012</v>
      </c>
      <c r="AP27" s="97"/>
      <c r="AQ27" s="98"/>
      <c r="AR27" s="110" t="s">
        <v>158</v>
      </c>
      <c r="AS27" s="108"/>
      <c r="AT27" s="108"/>
      <c r="AU27" s="108"/>
      <c r="AV27" s="108"/>
      <c r="AW27" s="108"/>
      <c r="AX27" s="108"/>
      <c r="AY27" s="108"/>
      <c r="AZ27" s="108"/>
      <c r="BA27" s="108"/>
      <c r="BB27" s="109"/>
      <c r="BC27" s="99">
        <v>600</v>
      </c>
      <c r="BD27" s="100"/>
      <c r="BE27" s="100"/>
      <c r="BF27" s="101"/>
      <c r="BG27" s="100"/>
      <c r="BH27" s="102"/>
      <c r="BI27" s="96">
        <v>352052</v>
      </c>
      <c r="BJ27" s="97"/>
      <c r="BK27" s="98"/>
      <c r="BL27" s="110" t="s">
        <v>141</v>
      </c>
      <c r="BM27" s="108"/>
      <c r="BN27" s="108"/>
      <c r="BO27" s="108"/>
      <c r="BP27" s="108"/>
      <c r="BQ27" s="108"/>
      <c r="BR27" s="108"/>
      <c r="BS27" s="108"/>
      <c r="BT27" s="108"/>
      <c r="BU27" s="108"/>
      <c r="BV27" s="109"/>
      <c r="BW27" s="99">
        <v>100</v>
      </c>
      <c r="BX27" s="100"/>
      <c r="BY27" s="100"/>
      <c r="BZ27" s="101"/>
      <c r="CA27" s="100"/>
      <c r="CB27" s="102"/>
      <c r="CC27" s="96">
        <v>352089</v>
      </c>
      <c r="CD27" s="97"/>
      <c r="CE27" s="98"/>
      <c r="CF27" s="110" t="s">
        <v>220</v>
      </c>
      <c r="CG27" s="108"/>
      <c r="CH27" s="108"/>
      <c r="CI27" s="108"/>
      <c r="CJ27" s="108"/>
      <c r="CK27" s="108"/>
      <c r="CL27" s="108"/>
      <c r="CM27" s="108"/>
      <c r="CN27" s="108"/>
      <c r="CO27" s="108"/>
      <c r="CP27" s="109"/>
      <c r="CQ27" s="99">
        <v>490</v>
      </c>
      <c r="CR27" s="100"/>
      <c r="CS27" s="100"/>
      <c r="CT27" s="101"/>
      <c r="CU27" s="100"/>
      <c r="CV27" s="102"/>
    </row>
    <row r="28" spans="1:100" ht="13.5" customHeight="1" x14ac:dyDescent="0.15">
      <c r="A28" s="96">
        <v>351013</v>
      </c>
      <c r="B28" s="97"/>
      <c r="C28" s="98"/>
      <c r="D28" s="110" t="s">
        <v>525</v>
      </c>
      <c r="E28" s="108"/>
      <c r="F28" s="108"/>
      <c r="G28" s="108"/>
      <c r="H28" s="108"/>
      <c r="I28" s="108"/>
      <c r="J28" s="108"/>
      <c r="K28" s="108"/>
      <c r="L28" s="108"/>
      <c r="M28" s="108"/>
      <c r="N28" s="109"/>
      <c r="O28" s="99">
        <v>800</v>
      </c>
      <c r="P28" s="100"/>
      <c r="Q28" s="100"/>
      <c r="R28" s="101"/>
      <c r="S28" s="100"/>
      <c r="T28" s="102"/>
      <c r="U28" s="96">
        <v>351059</v>
      </c>
      <c r="V28" s="97"/>
      <c r="W28" s="98"/>
      <c r="X28" s="110" t="s">
        <v>93</v>
      </c>
      <c r="Y28" s="108"/>
      <c r="Z28" s="108"/>
      <c r="AA28" s="108"/>
      <c r="AB28" s="108"/>
      <c r="AC28" s="108"/>
      <c r="AD28" s="108"/>
      <c r="AE28" s="108"/>
      <c r="AF28" s="108"/>
      <c r="AG28" s="108"/>
      <c r="AH28" s="109"/>
      <c r="AI28" s="99">
        <v>688</v>
      </c>
      <c r="AJ28" s="100"/>
      <c r="AK28" s="100"/>
      <c r="AL28" s="101"/>
      <c r="AM28" s="100"/>
      <c r="AN28" s="102"/>
      <c r="AO28" s="96">
        <v>352013</v>
      </c>
      <c r="AP28" s="97"/>
      <c r="AQ28" s="98"/>
      <c r="AR28" s="110" t="s">
        <v>160</v>
      </c>
      <c r="AS28" s="108"/>
      <c r="AT28" s="108"/>
      <c r="AU28" s="108"/>
      <c r="AV28" s="108"/>
      <c r="AW28" s="108"/>
      <c r="AX28" s="108"/>
      <c r="AY28" s="108"/>
      <c r="AZ28" s="108"/>
      <c r="BA28" s="108"/>
      <c r="BB28" s="109"/>
      <c r="BC28" s="99">
        <v>330</v>
      </c>
      <c r="BD28" s="100"/>
      <c r="BE28" s="100"/>
      <c r="BF28" s="101"/>
      <c r="BG28" s="100"/>
      <c r="BH28" s="102"/>
      <c r="BI28" s="96">
        <v>352053</v>
      </c>
      <c r="BJ28" s="97"/>
      <c r="BK28" s="98"/>
      <c r="BL28" s="110" t="s">
        <v>143</v>
      </c>
      <c r="BM28" s="108"/>
      <c r="BN28" s="108"/>
      <c r="BO28" s="108"/>
      <c r="BP28" s="108"/>
      <c r="BQ28" s="108"/>
      <c r="BR28" s="108"/>
      <c r="BS28" s="108"/>
      <c r="BT28" s="108"/>
      <c r="BU28" s="108"/>
      <c r="BV28" s="109"/>
      <c r="BW28" s="99">
        <v>881</v>
      </c>
      <c r="BX28" s="100"/>
      <c r="BY28" s="100"/>
      <c r="BZ28" s="101"/>
      <c r="CA28" s="100"/>
      <c r="CB28" s="102"/>
      <c r="CC28" s="96">
        <v>352090</v>
      </c>
      <c r="CD28" s="97"/>
      <c r="CE28" s="98"/>
      <c r="CF28" s="110" t="s">
        <v>222</v>
      </c>
      <c r="CG28" s="108"/>
      <c r="CH28" s="108"/>
      <c r="CI28" s="108"/>
      <c r="CJ28" s="108"/>
      <c r="CK28" s="108"/>
      <c r="CL28" s="108"/>
      <c r="CM28" s="108"/>
      <c r="CN28" s="108"/>
      <c r="CO28" s="108"/>
      <c r="CP28" s="109"/>
      <c r="CQ28" s="99">
        <v>160</v>
      </c>
      <c r="CR28" s="100"/>
      <c r="CS28" s="100"/>
      <c r="CT28" s="101"/>
      <c r="CU28" s="100"/>
      <c r="CV28" s="102"/>
    </row>
    <row r="29" spans="1:100" ht="13.5" customHeight="1" x14ac:dyDescent="0.15">
      <c r="A29" s="96">
        <v>351015</v>
      </c>
      <c r="B29" s="97"/>
      <c r="C29" s="98"/>
      <c r="D29" s="110" t="s">
        <v>89</v>
      </c>
      <c r="E29" s="108"/>
      <c r="F29" s="108"/>
      <c r="G29" s="108"/>
      <c r="H29" s="108"/>
      <c r="I29" s="108"/>
      <c r="J29" s="108"/>
      <c r="K29" s="108"/>
      <c r="L29" s="108"/>
      <c r="M29" s="108"/>
      <c r="N29" s="109"/>
      <c r="O29" s="99">
        <v>500</v>
      </c>
      <c r="P29" s="100"/>
      <c r="Q29" s="100"/>
      <c r="R29" s="101"/>
      <c r="S29" s="100"/>
      <c r="T29" s="102"/>
      <c r="U29" s="96">
        <v>351060</v>
      </c>
      <c r="V29" s="97"/>
      <c r="W29" s="98"/>
      <c r="X29" s="110" t="s">
        <v>95</v>
      </c>
      <c r="Y29" s="108"/>
      <c r="Z29" s="108"/>
      <c r="AA29" s="108"/>
      <c r="AB29" s="108"/>
      <c r="AC29" s="108"/>
      <c r="AD29" s="108"/>
      <c r="AE29" s="108"/>
      <c r="AF29" s="108"/>
      <c r="AG29" s="108"/>
      <c r="AH29" s="109"/>
      <c r="AI29" s="99">
        <v>220</v>
      </c>
      <c r="AJ29" s="100"/>
      <c r="AK29" s="100"/>
      <c r="AL29" s="101"/>
      <c r="AM29" s="100"/>
      <c r="AN29" s="102"/>
      <c r="AO29" s="96">
        <v>352014</v>
      </c>
      <c r="AP29" s="97"/>
      <c r="AQ29" s="98"/>
      <c r="AR29" s="110" t="s">
        <v>162</v>
      </c>
      <c r="AS29" s="108"/>
      <c r="AT29" s="108"/>
      <c r="AU29" s="108"/>
      <c r="AV29" s="108"/>
      <c r="AW29" s="108"/>
      <c r="AX29" s="108"/>
      <c r="AY29" s="108"/>
      <c r="AZ29" s="108"/>
      <c r="BA29" s="108"/>
      <c r="BB29" s="109"/>
      <c r="BC29" s="99">
        <v>130</v>
      </c>
      <c r="BD29" s="100"/>
      <c r="BE29" s="100"/>
      <c r="BF29" s="101"/>
      <c r="BG29" s="100"/>
      <c r="BH29" s="102"/>
      <c r="BI29" s="96">
        <v>352054</v>
      </c>
      <c r="BJ29" s="97"/>
      <c r="BK29" s="98"/>
      <c r="BL29" s="110" t="s">
        <v>145</v>
      </c>
      <c r="BM29" s="108"/>
      <c r="BN29" s="108"/>
      <c r="BO29" s="108"/>
      <c r="BP29" s="108"/>
      <c r="BQ29" s="108"/>
      <c r="BR29" s="108"/>
      <c r="BS29" s="108"/>
      <c r="BT29" s="108"/>
      <c r="BU29" s="108"/>
      <c r="BV29" s="109"/>
      <c r="BW29" s="99">
        <v>480</v>
      </c>
      <c r="BX29" s="100"/>
      <c r="BY29" s="100"/>
      <c r="BZ29" s="101"/>
      <c r="CA29" s="100"/>
      <c r="CB29" s="102"/>
      <c r="CC29" s="96">
        <v>352091</v>
      </c>
      <c r="CD29" s="97"/>
      <c r="CE29" s="98"/>
      <c r="CF29" s="110" t="s">
        <v>224</v>
      </c>
      <c r="CG29" s="108"/>
      <c r="CH29" s="108"/>
      <c r="CI29" s="108"/>
      <c r="CJ29" s="108"/>
      <c r="CK29" s="108"/>
      <c r="CL29" s="108"/>
      <c r="CM29" s="108"/>
      <c r="CN29" s="108"/>
      <c r="CO29" s="108"/>
      <c r="CP29" s="109"/>
      <c r="CQ29" s="99">
        <v>750</v>
      </c>
      <c r="CR29" s="100"/>
      <c r="CS29" s="100"/>
      <c r="CT29" s="101"/>
      <c r="CU29" s="100"/>
      <c r="CV29" s="102"/>
    </row>
    <row r="30" spans="1:100" ht="13.5" customHeight="1" x14ac:dyDescent="0.15">
      <c r="A30" s="96">
        <v>351016</v>
      </c>
      <c r="B30" s="97"/>
      <c r="C30" s="98"/>
      <c r="D30" s="110" t="s">
        <v>90</v>
      </c>
      <c r="E30" s="108"/>
      <c r="F30" s="108"/>
      <c r="G30" s="108"/>
      <c r="H30" s="108"/>
      <c r="I30" s="108"/>
      <c r="J30" s="108"/>
      <c r="K30" s="108"/>
      <c r="L30" s="108"/>
      <c r="M30" s="108"/>
      <c r="N30" s="109"/>
      <c r="O30" s="99">
        <v>180</v>
      </c>
      <c r="P30" s="100"/>
      <c r="Q30" s="100"/>
      <c r="R30" s="101"/>
      <c r="S30" s="100"/>
      <c r="T30" s="102"/>
      <c r="U30" s="96">
        <v>351061</v>
      </c>
      <c r="V30" s="97"/>
      <c r="W30" s="98"/>
      <c r="X30" s="110" t="s">
        <v>97</v>
      </c>
      <c r="Y30" s="108"/>
      <c r="Z30" s="108"/>
      <c r="AA30" s="108"/>
      <c r="AB30" s="108"/>
      <c r="AC30" s="108"/>
      <c r="AD30" s="108"/>
      <c r="AE30" s="108"/>
      <c r="AF30" s="108"/>
      <c r="AG30" s="108"/>
      <c r="AH30" s="109"/>
      <c r="AI30" s="99">
        <v>250</v>
      </c>
      <c r="AJ30" s="100"/>
      <c r="AK30" s="100"/>
      <c r="AL30" s="101"/>
      <c r="AM30" s="100"/>
      <c r="AN30" s="102"/>
      <c r="AO30" s="96">
        <v>352015</v>
      </c>
      <c r="AP30" s="97"/>
      <c r="AQ30" s="98"/>
      <c r="AR30" s="110" t="s">
        <v>164</v>
      </c>
      <c r="AS30" s="108"/>
      <c r="AT30" s="108"/>
      <c r="AU30" s="108"/>
      <c r="AV30" s="108"/>
      <c r="AW30" s="108"/>
      <c r="AX30" s="108"/>
      <c r="AY30" s="108"/>
      <c r="AZ30" s="108"/>
      <c r="BA30" s="108"/>
      <c r="BB30" s="109"/>
      <c r="BC30" s="99">
        <v>200</v>
      </c>
      <c r="BD30" s="100"/>
      <c r="BE30" s="100"/>
      <c r="BF30" s="101"/>
      <c r="BG30" s="100"/>
      <c r="BH30" s="102"/>
      <c r="BI30" s="96">
        <v>352055</v>
      </c>
      <c r="BJ30" s="97"/>
      <c r="BK30" s="98"/>
      <c r="BL30" s="110" t="s">
        <v>147</v>
      </c>
      <c r="BM30" s="108"/>
      <c r="BN30" s="108"/>
      <c r="BO30" s="108"/>
      <c r="BP30" s="108"/>
      <c r="BQ30" s="108"/>
      <c r="BR30" s="108"/>
      <c r="BS30" s="108"/>
      <c r="BT30" s="108"/>
      <c r="BU30" s="108"/>
      <c r="BV30" s="109"/>
      <c r="BW30" s="99">
        <v>400</v>
      </c>
      <c r="BX30" s="100"/>
      <c r="BY30" s="100"/>
      <c r="BZ30" s="101"/>
      <c r="CA30" s="100"/>
      <c r="CB30" s="102"/>
      <c r="CC30" s="96">
        <v>352092</v>
      </c>
      <c r="CD30" s="97"/>
      <c r="CE30" s="98"/>
      <c r="CF30" s="110" t="s">
        <v>226</v>
      </c>
      <c r="CG30" s="108"/>
      <c r="CH30" s="108"/>
      <c r="CI30" s="108"/>
      <c r="CJ30" s="108"/>
      <c r="CK30" s="108"/>
      <c r="CL30" s="108"/>
      <c r="CM30" s="108"/>
      <c r="CN30" s="108"/>
      <c r="CO30" s="108"/>
      <c r="CP30" s="109"/>
      <c r="CQ30" s="99">
        <v>410</v>
      </c>
      <c r="CR30" s="100"/>
      <c r="CS30" s="100"/>
      <c r="CT30" s="101"/>
      <c r="CU30" s="100"/>
      <c r="CV30" s="102"/>
    </row>
    <row r="31" spans="1:100" ht="13.5" customHeight="1" x14ac:dyDescent="0.15">
      <c r="A31" s="96">
        <v>351017</v>
      </c>
      <c r="B31" s="97"/>
      <c r="C31" s="98"/>
      <c r="D31" s="110" t="s">
        <v>92</v>
      </c>
      <c r="E31" s="108"/>
      <c r="F31" s="108"/>
      <c r="G31" s="108"/>
      <c r="H31" s="108"/>
      <c r="I31" s="108"/>
      <c r="J31" s="108"/>
      <c r="K31" s="108"/>
      <c r="L31" s="108"/>
      <c r="M31" s="108"/>
      <c r="N31" s="109"/>
      <c r="O31" s="99">
        <v>350</v>
      </c>
      <c r="P31" s="100"/>
      <c r="Q31" s="100"/>
      <c r="R31" s="101"/>
      <c r="S31" s="100"/>
      <c r="T31" s="102"/>
      <c r="U31" s="96">
        <v>351062</v>
      </c>
      <c r="V31" s="97"/>
      <c r="W31" s="98"/>
      <c r="X31" s="110" t="s">
        <v>99</v>
      </c>
      <c r="Y31" s="108"/>
      <c r="Z31" s="108"/>
      <c r="AA31" s="108"/>
      <c r="AB31" s="108"/>
      <c r="AC31" s="108"/>
      <c r="AD31" s="108"/>
      <c r="AE31" s="108"/>
      <c r="AF31" s="108"/>
      <c r="AG31" s="108"/>
      <c r="AH31" s="109"/>
      <c r="AI31" s="99">
        <v>470</v>
      </c>
      <c r="AJ31" s="100"/>
      <c r="AK31" s="100"/>
      <c r="AL31" s="101"/>
      <c r="AM31" s="100"/>
      <c r="AN31" s="102"/>
      <c r="AO31" s="96">
        <v>352016</v>
      </c>
      <c r="AP31" s="97"/>
      <c r="AQ31" s="98"/>
      <c r="AR31" s="110" t="s">
        <v>166</v>
      </c>
      <c r="AS31" s="108"/>
      <c r="AT31" s="108"/>
      <c r="AU31" s="108"/>
      <c r="AV31" s="108"/>
      <c r="AW31" s="108"/>
      <c r="AX31" s="108"/>
      <c r="AY31" s="108"/>
      <c r="AZ31" s="108"/>
      <c r="BA31" s="108"/>
      <c r="BB31" s="109"/>
      <c r="BC31" s="99">
        <v>180</v>
      </c>
      <c r="BD31" s="100"/>
      <c r="BE31" s="100"/>
      <c r="BF31" s="101"/>
      <c r="BG31" s="100"/>
      <c r="BH31" s="102"/>
      <c r="BI31" s="153" t="s">
        <v>149</v>
      </c>
      <c r="BJ31" s="119"/>
      <c r="BK31" s="119"/>
      <c r="BL31" s="119"/>
      <c r="BM31" s="119"/>
      <c r="BN31" s="119"/>
      <c r="BO31" s="119"/>
      <c r="BP31" s="119"/>
      <c r="BQ31" s="119"/>
      <c r="BR31" s="119"/>
      <c r="BS31" s="119"/>
      <c r="BT31" s="119"/>
      <c r="BU31" s="119"/>
      <c r="BV31" s="120"/>
      <c r="BW31" s="111">
        <f>SUM(BW24:BW30)</f>
        <v>4410</v>
      </c>
      <c r="BX31" s="112"/>
      <c r="BY31" s="113"/>
      <c r="BZ31" s="151" t="str">
        <f>IF(COUNTA(BZ24:BZ30)=0,"",SUMIF(BZ24:BZ30,"●",BW24:BW30)+SUM(BZ24:BZ30))</f>
        <v/>
      </c>
      <c r="CA31" s="112"/>
      <c r="CB31" s="113"/>
      <c r="CC31" s="96">
        <v>352098</v>
      </c>
      <c r="CD31" s="97"/>
      <c r="CE31" s="98"/>
      <c r="CF31" s="110" t="s">
        <v>515</v>
      </c>
      <c r="CG31" s="108"/>
      <c r="CH31" s="108"/>
      <c r="CI31" s="108"/>
      <c r="CJ31" s="108"/>
      <c r="CK31" s="108"/>
      <c r="CL31" s="108"/>
      <c r="CM31" s="108"/>
      <c r="CN31" s="108"/>
      <c r="CO31" s="108"/>
      <c r="CP31" s="109"/>
      <c r="CQ31" s="99">
        <v>350</v>
      </c>
      <c r="CR31" s="100"/>
      <c r="CS31" s="100"/>
      <c r="CT31" s="101"/>
      <c r="CU31" s="100"/>
      <c r="CV31" s="102"/>
    </row>
    <row r="32" spans="1:100" ht="13.5" customHeight="1" x14ac:dyDescent="0.15">
      <c r="A32" s="96">
        <v>351018</v>
      </c>
      <c r="B32" s="97"/>
      <c r="C32" s="98"/>
      <c r="D32" s="110" t="s">
        <v>481</v>
      </c>
      <c r="E32" s="108"/>
      <c r="F32" s="108"/>
      <c r="G32" s="108"/>
      <c r="H32" s="108"/>
      <c r="I32" s="108"/>
      <c r="J32" s="108"/>
      <c r="K32" s="108"/>
      <c r="L32" s="108"/>
      <c r="M32" s="108"/>
      <c r="N32" s="109"/>
      <c r="O32" s="99">
        <v>210</v>
      </c>
      <c r="P32" s="100"/>
      <c r="Q32" s="100"/>
      <c r="R32" s="101"/>
      <c r="S32" s="100"/>
      <c r="T32" s="102"/>
      <c r="U32" s="96">
        <v>351063</v>
      </c>
      <c r="V32" s="97"/>
      <c r="W32" s="98"/>
      <c r="X32" s="110" t="s">
        <v>101</v>
      </c>
      <c r="Y32" s="108"/>
      <c r="Z32" s="108"/>
      <c r="AA32" s="108"/>
      <c r="AB32" s="108"/>
      <c r="AC32" s="108"/>
      <c r="AD32" s="108"/>
      <c r="AE32" s="108"/>
      <c r="AF32" s="108"/>
      <c r="AG32" s="108"/>
      <c r="AH32" s="109"/>
      <c r="AI32" s="99">
        <v>175</v>
      </c>
      <c r="AJ32" s="100"/>
      <c r="AK32" s="100"/>
      <c r="AL32" s="101"/>
      <c r="AM32" s="100"/>
      <c r="AN32" s="102"/>
      <c r="AO32" s="118" t="s">
        <v>168</v>
      </c>
      <c r="AP32" s="119"/>
      <c r="AQ32" s="119"/>
      <c r="AR32" s="119"/>
      <c r="AS32" s="119"/>
      <c r="AT32" s="119"/>
      <c r="AU32" s="119"/>
      <c r="AV32" s="119"/>
      <c r="AW32" s="119"/>
      <c r="AX32" s="119"/>
      <c r="AY32" s="119"/>
      <c r="AZ32" s="119"/>
      <c r="BA32" s="119"/>
      <c r="BB32" s="120"/>
      <c r="BC32" s="111">
        <f>SUM(BC24:BC31)</f>
        <v>4340</v>
      </c>
      <c r="BD32" s="112"/>
      <c r="BE32" s="113"/>
      <c r="BF32" s="151" t="str">
        <f>IF(COUNTA(BF24:BF31)=0,"",SUMIF(BF24:BF31,"●",BC24:BC31)+SUM(BF24:BF31))</f>
        <v/>
      </c>
      <c r="BG32" s="112"/>
      <c r="BH32" s="113"/>
      <c r="BI32" s="96">
        <v>352056</v>
      </c>
      <c r="BJ32" s="97"/>
      <c r="BK32" s="98"/>
      <c r="BL32" s="110" t="s">
        <v>151</v>
      </c>
      <c r="BM32" s="108"/>
      <c r="BN32" s="108"/>
      <c r="BO32" s="108"/>
      <c r="BP32" s="108"/>
      <c r="BQ32" s="108"/>
      <c r="BR32" s="108"/>
      <c r="BS32" s="108"/>
      <c r="BT32" s="108"/>
      <c r="BU32" s="108"/>
      <c r="BV32" s="109"/>
      <c r="BW32" s="99">
        <v>460</v>
      </c>
      <c r="BX32" s="100"/>
      <c r="BY32" s="100"/>
      <c r="BZ32" s="101"/>
      <c r="CA32" s="100"/>
      <c r="CB32" s="102"/>
      <c r="CC32" s="96">
        <v>352101</v>
      </c>
      <c r="CD32" s="97"/>
      <c r="CE32" s="98"/>
      <c r="CF32" s="110" t="s">
        <v>522</v>
      </c>
      <c r="CG32" s="108"/>
      <c r="CH32" s="108"/>
      <c r="CI32" s="108"/>
      <c r="CJ32" s="108"/>
      <c r="CK32" s="108"/>
      <c r="CL32" s="108"/>
      <c r="CM32" s="108"/>
      <c r="CN32" s="108"/>
      <c r="CO32" s="108"/>
      <c r="CP32" s="109"/>
      <c r="CQ32" s="99">
        <v>326</v>
      </c>
      <c r="CR32" s="100"/>
      <c r="CS32" s="100"/>
      <c r="CT32" s="101"/>
      <c r="CU32" s="100"/>
      <c r="CV32" s="102"/>
    </row>
    <row r="33" spans="1:100" ht="13.5" customHeight="1" x14ac:dyDescent="0.15">
      <c r="A33" s="96">
        <v>351085</v>
      </c>
      <c r="B33" s="97"/>
      <c r="C33" s="98"/>
      <c r="D33" s="110" t="s">
        <v>510</v>
      </c>
      <c r="E33" s="108"/>
      <c r="F33" s="108"/>
      <c r="G33" s="108"/>
      <c r="H33" s="108"/>
      <c r="I33" s="108"/>
      <c r="J33" s="108"/>
      <c r="K33" s="108"/>
      <c r="L33" s="108"/>
      <c r="M33" s="108"/>
      <c r="N33" s="109"/>
      <c r="O33" s="99">
        <v>200</v>
      </c>
      <c r="P33" s="100"/>
      <c r="Q33" s="100"/>
      <c r="R33" s="101"/>
      <c r="S33" s="100"/>
      <c r="T33" s="102"/>
      <c r="U33" s="96">
        <v>351064</v>
      </c>
      <c r="V33" s="97"/>
      <c r="W33" s="98"/>
      <c r="X33" s="110" t="s">
        <v>103</v>
      </c>
      <c r="Y33" s="108"/>
      <c r="Z33" s="108"/>
      <c r="AA33" s="108"/>
      <c r="AB33" s="108"/>
      <c r="AC33" s="108"/>
      <c r="AD33" s="108"/>
      <c r="AE33" s="108"/>
      <c r="AF33" s="108"/>
      <c r="AG33" s="108"/>
      <c r="AH33" s="109"/>
      <c r="AI33" s="99">
        <v>680</v>
      </c>
      <c r="AJ33" s="100"/>
      <c r="AK33" s="100"/>
      <c r="AL33" s="101"/>
      <c r="AM33" s="100"/>
      <c r="AN33" s="102"/>
      <c r="AO33" s="96">
        <v>352017</v>
      </c>
      <c r="AP33" s="97"/>
      <c r="AQ33" s="98"/>
      <c r="AR33" s="110" t="s">
        <v>170</v>
      </c>
      <c r="AS33" s="108"/>
      <c r="AT33" s="108"/>
      <c r="AU33" s="108"/>
      <c r="AV33" s="108"/>
      <c r="AW33" s="108"/>
      <c r="AX33" s="108"/>
      <c r="AY33" s="108"/>
      <c r="AZ33" s="108"/>
      <c r="BA33" s="108"/>
      <c r="BB33" s="109"/>
      <c r="BC33" s="99">
        <v>110</v>
      </c>
      <c r="BD33" s="100"/>
      <c r="BE33" s="100"/>
      <c r="BF33" s="101"/>
      <c r="BG33" s="100"/>
      <c r="BH33" s="102"/>
      <c r="BI33" s="96">
        <v>352057</v>
      </c>
      <c r="BJ33" s="97"/>
      <c r="BK33" s="98"/>
      <c r="BL33" s="110" t="s">
        <v>153</v>
      </c>
      <c r="BM33" s="108"/>
      <c r="BN33" s="108"/>
      <c r="BO33" s="108"/>
      <c r="BP33" s="108"/>
      <c r="BQ33" s="108"/>
      <c r="BR33" s="108"/>
      <c r="BS33" s="108"/>
      <c r="BT33" s="108"/>
      <c r="BU33" s="108"/>
      <c r="BV33" s="109"/>
      <c r="BW33" s="99">
        <v>252</v>
      </c>
      <c r="BX33" s="100"/>
      <c r="BY33" s="100"/>
      <c r="BZ33" s="101"/>
      <c r="CA33" s="100"/>
      <c r="CB33" s="102"/>
      <c r="CC33" s="96">
        <v>352100</v>
      </c>
      <c r="CD33" s="97"/>
      <c r="CE33" s="98"/>
      <c r="CF33" s="110" t="s">
        <v>520</v>
      </c>
      <c r="CG33" s="108"/>
      <c r="CH33" s="108"/>
      <c r="CI33" s="108"/>
      <c r="CJ33" s="108"/>
      <c r="CK33" s="108"/>
      <c r="CL33" s="108"/>
      <c r="CM33" s="108"/>
      <c r="CN33" s="108"/>
      <c r="CO33" s="108"/>
      <c r="CP33" s="109"/>
      <c r="CQ33" s="99">
        <v>450</v>
      </c>
      <c r="CR33" s="100"/>
      <c r="CS33" s="100"/>
      <c r="CT33" s="101"/>
      <c r="CU33" s="100"/>
      <c r="CV33" s="102"/>
    </row>
    <row r="34" spans="1:100" ht="13.5" customHeight="1" x14ac:dyDescent="0.15">
      <c r="A34" s="96">
        <v>351019</v>
      </c>
      <c r="B34" s="97"/>
      <c r="C34" s="98"/>
      <c r="D34" s="110" t="s">
        <v>94</v>
      </c>
      <c r="E34" s="108"/>
      <c r="F34" s="108"/>
      <c r="G34" s="108"/>
      <c r="H34" s="108"/>
      <c r="I34" s="108"/>
      <c r="J34" s="108"/>
      <c r="K34" s="108"/>
      <c r="L34" s="108"/>
      <c r="M34" s="108"/>
      <c r="N34" s="109"/>
      <c r="O34" s="99">
        <v>300</v>
      </c>
      <c r="P34" s="100"/>
      <c r="Q34" s="100"/>
      <c r="R34" s="101"/>
      <c r="S34" s="100"/>
      <c r="T34" s="102"/>
      <c r="U34" s="96">
        <v>351065</v>
      </c>
      <c r="V34" s="97"/>
      <c r="W34" s="98"/>
      <c r="X34" s="110" t="s">
        <v>104</v>
      </c>
      <c r="Y34" s="108"/>
      <c r="Z34" s="108"/>
      <c r="AA34" s="108"/>
      <c r="AB34" s="108"/>
      <c r="AC34" s="108"/>
      <c r="AD34" s="108"/>
      <c r="AE34" s="108"/>
      <c r="AF34" s="108"/>
      <c r="AG34" s="108"/>
      <c r="AH34" s="109"/>
      <c r="AI34" s="99">
        <v>600</v>
      </c>
      <c r="AJ34" s="100"/>
      <c r="AK34" s="100"/>
      <c r="AL34" s="101"/>
      <c r="AM34" s="100"/>
      <c r="AN34" s="102"/>
      <c r="AO34" s="96">
        <v>352018</v>
      </c>
      <c r="AP34" s="97"/>
      <c r="AQ34" s="98"/>
      <c r="AR34" s="110" t="s">
        <v>172</v>
      </c>
      <c r="AS34" s="108"/>
      <c r="AT34" s="108"/>
      <c r="AU34" s="108"/>
      <c r="AV34" s="108"/>
      <c r="AW34" s="108"/>
      <c r="AX34" s="108"/>
      <c r="AY34" s="108"/>
      <c r="AZ34" s="108"/>
      <c r="BA34" s="108"/>
      <c r="BB34" s="109"/>
      <c r="BC34" s="99">
        <v>50</v>
      </c>
      <c r="BD34" s="100"/>
      <c r="BE34" s="100"/>
      <c r="BF34" s="101"/>
      <c r="BG34" s="100"/>
      <c r="BH34" s="102"/>
      <c r="BI34" s="96">
        <v>352058</v>
      </c>
      <c r="BJ34" s="97"/>
      <c r="BK34" s="98"/>
      <c r="BL34" s="110" t="s">
        <v>155</v>
      </c>
      <c r="BM34" s="108"/>
      <c r="BN34" s="108"/>
      <c r="BO34" s="108"/>
      <c r="BP34" s="108"/>
      <c r="BQ34" s="108"/>
      <c r="BR34" s="108"/>
      <c r="BS34" s="108"/>
      <c r="BT34" s="108"/>
      <c r="BU34" s="108"/>
      <c r="BV34" s="109"/>
      <c r="BW34" s="99">
        <v>762</v>
      </c>
      <c r="BX34" s="100"/>
      <c r="BY34" s="100"/>
      <c r="BZ34" s="101"/>
      <c r="CA34" s="100"/>
      <c r="CB34" s="102"/>
      <c r="CC34" s="96">
        <v>352093</v>
      </c>
      <c r="CD34" s="97"/>
      <c r="CE34" s="98"/>
      <c r="CF34" s="110" t="s">
        <v>228</v>
      </c>
      <c r="CG34" s="108"/>
      <c r="CH34" s="108"/>
      <c r="CI34" s="108"/>
      <c r="CJ34" s="108"/>
      <c r="CK34" s="108"/>
      <c r="CL34" s="108"/>
      <c r="CM34" s="108"/>
      <c r="CN34" s="108"/>
      <c r="CO34" s="108"/>
      <c r="CP34" s="109"/>
      <c r="CQ34" s="99">
        <v>644</v>
      </c>
      <c r="CR34" s="100"/>
      <c r="CS34" s="100"/>
      <c r="CT34" s="101"/>
      <c r="CU34" s="100"/>
      <c r="CV34" s="102"/>
    </row>
    <row r="35" spans="1:100" ht="13.5" customHeight="1" x14ac:dyDescent="0.15">
      <c r="A35" s="96">
        <v>351020</v>
      </c>
      <c r="B35" s="97"/>
      <c r="C35" s="98"/>
      <c r="D35" s="110" t="s">
        <v>96</v>
      </c>
      <c r="E35" s="108"/>
      <c r="F35" s="108"/>
      <c r="G35" s="108"/>
      <c r="H35" s="108"/>
      <c r="I35" s="108"/>
      <c r="J35" s="108"/>
      <c r="K35" s="108"/>
      <c r="L35" s="108"/>
      <c r="M35" s="108"/>
      <c r="N35" s="109"/>
      <c r="O35" s="99">
        <v>220</v>
      </c>
      <c r="P35" s="100"/>
      <c r="Q35" s="100"/>
      <c r="R35" s="101"/>
      <c r="S35" s="100"/>
      <c r="T35" s="102"/>
      <c r="U35" s="96">
        <v>351066</v>
      </c>
      <c r="V35" s="97"/>
      <c r="W35" s="98"/>
      <c r="X35" s="110" t="s">
        <v>106</v>
      </c>
      <c r="Y35" s="108"/>
      <c r="Z35" s="108"/>
      <c r="AA35" s="108"/>
      <c r="AB35" s="108"/>
      <c r="AC35" s="108"/>
      <c r="AD35" s="108"/>
      <c r="AE35" s="108"/>
      <c r="AF35" s="108"/>
      <c r="AG35" s="108"/>
      <c r="AH35" s="109"/>
      <c r="AI35" s="99">
        <v>130</v>
      </c>
      <c r="AJ35" s="100"/>
      <c r="AK35" s="100"/>
      <c r="AL35" s="101"/>
      <c r="AM35" s="100"/>
      <c r="AN35" s="102"/>
      <c r="AO35" s="96">
        <v>352019</v>
      </c>
      <c r="AP35" s="97"/>
      <c r="AQ35" s="98"/>
      <c r="AR35" s="110" t="s">
        <v>174</v>
      </c>
      <c r="AS35" s="108"/>
      <c r="AT35" s="108"/>
      <c r="AU35" s="108"/>
      <c r="AV35" s="108"/>
      <c r="AW35" s="108"/>
      <c r="AX35" s="108"/>
      <c r="AY35" s="108"/>
      <c r="AZ35" s="108"/>
      <c r="BA35" s="108"/>
      <c r="BB35" s="109"/>
      <c r="BC35" s="99">
        <v>170</v>
      </c>
      <c r="BD35" s="100"/>
      <c r="BE35" s="100"/>
      <c r="BF35" s="101"/>
      <c r="BG35" s="100"/>
      <c r="BH35" s="102"/>
      <c r="BI35" s="96">
        <v>352059</v>
      </c>
      <c r="BJ35" s="97"/>
      <c r="BK35" s="98"/>
      <c r="BL35" s="110" t="s">
        <v>157</v>
      </c>
      <c r="BM35" s="108"/>
      <c r="BN35" s="108"/>
      <c r="BO35" s="108"/>
      <c r="BP35" s="108"/>
      <c r="BQ35" s="108"/>
      <c r="BR35" s="108"/>
      <c r="BS35" s="108"/>
      <c r="BT35" s="108"/>
      <c r="BU35" s="108"/>
      <c r="BV35" s="109"/>
      <c r="BW35" s="99">
        <v>345</v>
      </c>
      <c r="BX35" s="100"/>
      <c r="BY35" s="100"/>
      <c r="BZ35" s="101"/>
      <c r="CA35" s="100"/>
      <c r="CB35" s="102"/>
      <c r="CC35" s="96">
        <v>352094</v>
      </c>
      <c r="CD35" s="97"/>
      <c r="CE35" s="98"/>
      <c r="CF35" s="110" t="s">
        <v>230</v>
      </c>
      <c r="CG35" s="108"/>
      <c r="CH35" s="108"/>
      <c r="CI35" s="108"/>
      <c r="CJ35" s="108"/>
      <c r="CK35" s="108"/>
      <c r="CL35" s="108"/>
      <c r="CM35" s="108"/>
      <c r="CN35" s="108"/>
      <c r="CO35" s="108"/>
      <c r="CP35" s="109"/>
      <c r="CQ35" s="99">
        <v>450</v>
      </c>
      <c r="CR35" s="100"/>
      <c r="CS35" s="100"/>
      <c r="CT35" s="101"/>
      <c r="CU35" s="100"/>
      <c r="CV35" s="102"/>
    </row>
    <row r="36" spans="1:100" ht="13.5" customHeight="1" x14ac:dyDescent="0.15">
      <c r="A36" s="118" t="s">
        <v>98</v>
      </c>
      <c r="B36" s="119"/>
      <c r="C36" s="119"/>
      <c r="D36" s="119"/>
      <c r="E36" s="119"/>
      <c r="F36" s="119"/>
      <c r="G36" s="119"/>
      <c r="H36" s="119"/>
      <c r="I36" s="119"/>
      <c r="J36" s="119"/>
      <c r="K36" s="119"/>
      <c r="L36" s="119"/>
      <c r="M36" s="119"/>
      <c r="N36" s="120"/>
      <c r="O36" s="111">
        <f>SUM(O22:O35)</f>
        <v>3773</v>
      </c>
      <c r="P36" s="112"/>
      <c r="Q36" s="113"/>
      <c r="R36" s="151" t="str">
        <f>IF(COUNTA(R22:R35)=0,"",SUMIF(R22:R35,"●",O22:O35)+SUM(R22:R35))</f>
        <v/>
      </c>
      <c r="S36" s="112"/>
      <c r="T36" s="113"/>
      <c r="U36" s="96">
        <v>351068</v>
      </c>
      <c r="V36" s="97"/>
      <c r="W36" s="98"/>
      <c r="X36" s="107" t="s">
        <v>548</v>
      </c>
      <c r="Y36" s="108"/>
      <c r="Z36" s="108"/>
      <c r="AA36" s="108"/>
      <c r="AB36" s="108"/>
      <c r="AC36" s="108"/>
      <c r="AD36" s="108"/>
      <c r="AE36" s="108"/>
      <c r="AF36" s="108"/>
      <c r="AG36" s="108"/>
      <c r="AH36" s="109"/>
      <c r="AI36" s="99">
        <v>430</v>
      </c>
      <c r="AJ36" s="100"/>
      <c r="AK36" s="100"/>
      <c r="AL36" s="101"/>
      <c r="AM36" s="100"/>
      <c r="AN36" s="102"/>
      <c r="AO36" s="96">
        <v>352020</v>
      </c>
      <c r="AP36" s="97"/>
      <c r="AQ36" s="98"/>
      <c r="AR36" s="110" t="s">
        <v>176</v>
      </c>
      <c r="AS36" s="108"/>
      <c r="AT36" s="108"/>
      <c r="AU36" s="108"/>
      <c r="AV36" s="108"/>
      <c r="AW36" s="108"/>
      <c r="AX36" s="108"/>
      <c r="AY36" s="108"/>
      <c r="AZ36" s="108"/>
      <c r="BA36" s="108"/>
      <c r="BB36" s="109"/>
      <c r="BC36" s="99">
        <v>100</v>
      </c>
      <c r="BD36" s="100"/>
      <c r="BE36" s="100"/>
      <c r="BF36" s="101"/>
      <c r="BG36" s="100"/>
      <c r="BH36" s="102"/>
      <c r="BI36" s="118" t="s">
        <v>159</v>
      </c>
      <c r="BJ36" s="119"/>
      <c r="BK36" s="119"/>
      <c r="BL36" s="119"/>
      <c r="BM36" s="119"/>
      <c r="BN36" s="119"/>
      <c r="BO36" s="119"/>
      <c r="BP36" s="119"/>
      <c r="BQ36" s="119"/>
      <c r="BR36" s="119"/>
      <c r="BS36" s="119"/>
      <c r="BT36" s="119"/>
      <c r="BU36" s="119"/>
      <c r="BV36" s="120"/>
      <c r="BW36" s="111">
        <f>SUM(BW32:BW35)</f>
        <v>1819</v>
      </c>
      <c r="BX36" s="112"/>
      <c r="BY36" s="113"/>
      <c r="BZ36" s="151" t="str">
        <f>IF(COUNTA(BZ32:BZ35)=0,"",SUMIF(BZ32:BZ35,"●",BW32:BW35)+SUM(BZ32:BZ35))</f>
        <v/>
      </c>
      <c r="CA36" s="112"/>
      <c r="CB36" s="113"/>
      <c r="CC36" s="96">
        <v>352095</v>
      </c>
      <c r="CD36" s="97"/>
      <c r="CE36" s="98"/>
      <c r="CF36" s="110" t="s">
        <v>231</v>
      </c>
      <c r="CG36" s="108"/>
      <c r="CH36" s="108"/>
      <c r="CI36" s="108"/>
      <c r="CJ36" s="108"/>
      <c r="CK36" s="108"/>
      <c r="CL36" s="108"/>
      <c r="CM36" s="108"/>
      <c r="CN36" s="108"/>
      <c r="CO36" s="108"/>
      <c r="CP36" s="109"/>
      <c r="CQ36" s="99">
        <v>300</v>
      </c>
      <c r="CR36" s="100"/>
      <c r="CS36" s="100"/>
      <c r="CT36" s="101"/>
      <c r="CU36" s="100"/>
      <c r="CV36" s="102"/>
    </row>
    <row r="37" spans="1:100" ht="13.5" customHeight="1" x14ac:dyDescent="0.15">
      <c r="A37" s="96">
        <v>351021</v>
      </c>
      <c r="B37" s="97"/>
      <c r="C37" s="98"/>
      <c r="D37" s="110" t="s">
        <v>100</v>
      </c>
      <c r="E37" s="108"/>
      <c r="F37" s="108"/>
      <c r="G37" s="108"/>
      <c r="H37" s="108"/>
      <c r="I37" s="108"/>
      <c r="J37" s="108"/>
      <c r="K37" s="108"/>
      <c r="L37" s="108"/>
      <c r="M37" s="108"/>
      <c r="N37" s="109"/>
      <c r="O37" s="99">
        <v>270</v>
      </c>
      <c r="P37" s="100"/>
      <c r="Q37" s="100"/>
      <c r="R37" s="101"/>
      <c r="S37" s="100"/>
      <c r="T37" s="102"/>
      <c r="U37" s="118" t="s">
        <v>110</v>
      </c>
      <c r="V37" s="119"/>
      <c r="W37" s="119"/>
      <c r="X37" s="119"/>
      <c r="Y37" s="119"/>
      <c r="Z37" s="119"/>
      <c r="AA37" s="119"/>
      <c r="AB37" s="119"/>
      <c r="AC37" s="119"/>
      <c r="AD37" s="119"/>
      <c r="AE37" s="119"/>
      <c r="AF37" s="119"/>
      <c r="AG37" s="119"/>
      <c r="AH37" s="120"/>
      <c r="AI37" s="111">
        <f>SUM(AI24:AI36)</f>
        <v>5618</v>
      </c>
      <c r="AJ37" s="112"/>
      <c r="AK37" s="113"/>
      <c r="AL37" s="151" t="str">
        <f>IF(COUNTA(AL24:AL36)=0,"",SUMIF(AL24:AL36,"●",AI24:AI36)+SUM(AL24:AL36))</f>
        <v/>
      </c>
      <c r="AM37" s="112"/>
      <c r="AN37" s="113"/>
      <c r="AO37" s="96">
        <v>352021</v>
      </c>
      <c r="AP37" s="97"/>
      <c r="AQ37" s="98"/>
      <c r="AR37" s="110" t="s">
        <v>178</v>
      </c>
      <c r="AS37" s="108"/>
      <c r="AT37" s="108"/>
      <c r="AU37" s="108"/>
      <c r="AV37" s="108"/>
      <c r="AW37" s="108"/>
      <c r="AX37" s="108"/>
      <c r="AY37" s="108"/>
      <c r="AZ37" s="108"/>
      <c r="BA37" s="108"/>
      <c r="BB37" s="109"/>
      <c r="BC37" s="99">
        <v>140</v>
      </c>
      <c r="BD37" s="100"/>
      <c r="BE37" s="100"/>
      <c r="BF37" s="101"/>
      <c r="BG37" s="100"/>
      <c r="BH37" s="102"/>
      <c r="BI37" s="96">
        <v>352060</v>
      </c>
      <c r="BJ37" s="97"/>
      <c r="BK37" s="98"/>
      <c r="BL37" s="110" t="s">
        <v>161</v>
      </c>
      <c r="BM37" s="108"/>
      <c r="BN37" s="108"/>
      <c r="BO37" s="108"/>
      <c r="BP37" s="108"/>
      <c r="BQ37" s="108"/>
      <c r="BR37" s="108"/>
      <c r="BS37" s="108"/>
      <c r="BT37" s="108"/>
      <c r="BU37" s="108"/>
      <c r="BV37" s="109"/>
      <c r="BW37" s="99">
        <v>110</v>
      </c>
      <c r="BX37" s="100"/>
      <c r="BY37" s="100"/>
      <c r="BZ37" s="101"/>
      <c r="CA37" s="100"/>
      <c r="CB37" s="102"/>
      <c r="CC37" s="96">
        <v>352103</v>
      </c>
      <c r="CD37" s="97"/>
      <c r="CE37" s="98"/>
      <c r="CF37" s="107" t="s">
        <v>530</v>
      </c>
      <c r="CG37" s="108"/>
      <c r="CH37" s="108"/>
      <c r="CI37" s="108"/>
      <c r="CJ37" s="108"/>
      <c r="CK37" s="108"/>
      <c r="CL37" s="108"/>
      <c r="CM37" s="108"/>
      <c r="CN37" s="108"/>
      <c r="CO37" s="108"/>
      <c r="CP37" s="109"/>
      <c r="CQ37" s="99">
        <v>190</v>
      </c>
      <c r="CR37" s="100"/>
      <c r="CS37" s="100"/>
      <c r="CT37" s="101"/>
      <c r="CU37" s="100"/>
      <c r="CV37" s="102"/>
    </row>
    <row r="38" spans="1:100" ht="13.5" customHeight="1" thickBot="1" x14ac:dyDescent="0.2">
      <c r="A38" s="96">
        <v>351022</v>
      </c>
      <c r="B38" s="97"/>
      <c r="C38" s="98"/>
      <c r="D38" s="110" t="s">
        <v>102</v>
      </c>
      <c r="E38" s="108"/>
      <c r="F38" s="108"/>
      <c r="G38" s="108"/>
      <c r="H38" s="108"/>
      <c r="I38" s="108"/>
      <c r="J38" s="108"/>
      <c r="K38" s="108"/>
      <c r="L38" s="108"/>
      <c r="M38" s="108"/>
      <c r="N38" s="109"/>
      <c r="O38" s="99">
        <v>200</v>
      </c>
      <c r="P38" s="100"/>
      <c r="Q38" s="100"/>
      <c r="R38" s="101"/>
      <c r="S38" s="100"/>
      <c r="T38" s="102"/>
      <c r="U38" s="96">
        <v>351069</v>
      </c>
      <c r="V38" s="97"/>
      <c r="W38" s="98"/>
      <c r="X38" s="110" t="s">
        <v>112</v>
      </c>
      <c r="Y38" s="108"/>
      <c r="Z38" s="108"/>
      <c r="AA38" s="108"/>
      <c r="AB38" s="108"/>
      <c r="AC38" s="108"/>
      <c r="AD38" s="108"/>
      <c r="AE38" s="108"/>
      <c r="AF38" s="108"/>
      <c r="AG38" s="108"/>
      <c r="AH38" s="109"/>
      <c r="AI38" s="99">
        <v>410</v>
      </c>
      <c r="AJ38" s="100"/>
      <c r="AK38" s="100"/>
      <c r="AL38" s="101"/>
      <c r="AM38" s="100"/>
      <c r="AN38" s="102"/>
      <c r="AO38" s="96">
        <v>352022</v>
      </c>
      <c r="AP38" s="97"/>
      <c r="AQ38" s="98"/>
      <c r="AR38" s="110" t="s">
        <v>180</v>
      </c>
      <c r="AS38" s="108"/>
      <c r="AT38" s="108"/>
      <c r="AU38" s="108"/>
      <c r="AV38" s="108"/>
      <c r="AW38" s="108"/>
      <c r="AX38" s="108"/>
      <c r="AY38" s="108"/>
      <c r="AZ38" s="108"/>
      <c r="BA38" s="108"/>
      <c r="BB38" s="109"/>
      <c r="BC38" s="99">
        <v>200</v>
      </c>
      <c r="BD38" s="100"/>
      <c r="BE38" s="100"/>
      <c r="BF38" s="101"/>
      <c r="BG38" s="100"/>
      <c r="BH38" s="102"/>
      <c r="BI38" s="96">
        <v>352061</v>
      </c>
      <c r="BJ38" s="97"/>
      <c r="BK38" s="98"/>
      <c r="BL38" s="110" t="s">
        <v>163</v>
      </c>
      <c r="BM38" s="108"/>
      <c r="BN38" s="108"/>
      <c r="BO38" s="108"/>
      <c r="BP38" s="108"/>
      <c r="BQ38" s="108"/>
      <c r="BR38" s="108"/>
      <c r="BS38" s="108"/>
      <c r="BT38" s="108"/>
      <c r="BU38" s="108"/>
      <c r="BV38" s="109"/>
      <c r="BW38" s="99">
        <v>150</v>
      </c>
      <c r="BX38" s="100"/>
      <c r="BY38" s="100"/>
      <c r="BZ38" s="101"/>
      <c r="CA38" s="100"/>
      <c r="CB38" s="102"/>
      <c r="CC38" s="152" t="s">
        <v>233</v>
      </c>
      <c r="CD38" s="122"/>
      <c r="CE38" s="122"/>
      <c r="CF38" s="122"/>
      <c r="CG38" s="122"/>
      <c r="CH38" s="122"/>
      <c r="CI38" s="122"/>
      <c r="CJ38" s="122"/>
      <c r="CK38" s="122"/>
      <c r="CL38" s="122"/>
      <c r="CM38" s="122"/>
      <c r="CN38" s="122"/>
      <c r="CO38" s="122"/>
      <c r="CP38" s="123"/>
      <c r="CQ38" s="142">
        <f>SUM(CQ24:CQ37)</f>
        <v>5703</v>
      </c>
      <c r="CR38" s="143"/>
      <c r="CS38" s="144"/>
      <c r="CT38" s="124" t="str">
        <f>IF(COUNTA(CT24:CT37)=0,"",SUMIF(CT24:CT37,"●",CQ24:CQ37)+SUM(CT24:CT37))</f>
        <v/>
      </c>
      <c r="CU38" s="125"/>
      <c r="CV38" s="126"/>
    </row>
    <row r="39" spans="1:100" ht="13.5" customHeight="1" x14ac:dyDescent="0.15">
      <c r="A39" s="96">
        <v>351023</v>
      </c>
      <c r="B39" s="97"/>
      <c r="C39" s="98"/>
      <c r="D39" s="110" t="s">
        <v>476</v>
      </c>
      <c r="E39" s="108"/>
      <c r="F39" s="108"/>
      <c r="G39" s="108"/>
      <c r="H39" s="108"/>
      <c r="I39" s="108"/>
      <c r="J39" s="108"/>
      <c r="K39" s="108"/>
      <c r="L39" s="108"/>
      <c r="M39" s="108"/>
      <c r="N39" s="109"/>
      <c r="O39" s="99">
        <v>280</v>
      </c>
      <c r="P39" s="100"/>
      <c r="Q39" s="100"/>
      <c r="R39" s="101"/>
      <c r="S39" s="100"/>
      <c r="T39" s="102"/>
      <c r="U39" s="96">
        <v>351070</v>
      </c>
      <c r="V39" s="97"/>
      <c r="W39" s="98"/>
      <c r="X39" s="110" t="s">
        <v>113</v>
      </c>
      <c r="Y39" s="108"/>
      <c r="Z39" s="108"/>
      <c r="AA39" s="108"/>
      <c r="AB39" s="108"/>
      <c r="AC39" s="108"/>
      <c r="AD39" s="108"/>
      <c r="AE39" s="108"/>
      <c r="AF39" s="108"/>
      <c r="AG39" s="108"/>
      <c r="AH39" s="109"/>
      <c r="AI39" s="99">
        <v>615</v>
      </c>
      <c r="AJ39" s="100"/>
      <c r="AK39" s="100"/>
      <c r="AL39" s="101"/>
      <c r="AM39" s="100"/>
      <c r="AN39" s="102"/>
      <c r="AO39" s="96">
        <v>352023</v>
      </c>
      <c r="AP39" s="97"/>
      <c r="AQ39" s="98"/>
      <c r="AR39" s="110" t="s">
        <v>182</v>
      </c>
      <c r="AS39" s="108"/>
      <c r="AT39" s="108"/>
      <c r="AU39" s="108"/>
      <c r="AV39" s="108"/>
      <c r="AW39" s="108"/>
      <c r="AX39" s="108"/>
      <c r="AY39" s="108"/>
      <c r="AZ39" s="108"/>
      <c r="BA39" s="108"/>
      <c r="BB39" s="109"/>
      <c r="BC39" s="99">
        <v>200</v>
      </c>
      <c r="BD39" s="100"/>
      <c r="BE39" s="100"/>
      <c r="BF39" s="101"/>
      <c r="BG39" s="100"/>
      <c r="BH39" s="102"/>
      <c r="BI39" s="96">
        <v>352062</v>
      </c>
      <c r="BJ39" s="97"/>
      <c r="BK39" s="98"/>
      <c r="BL39" s="110" t="s">
        <v>165</v>
      </c>
      <c r="BM39" s="108"/>
      <c r="BN39" s="108"/>
      <c r="BO39" s="108"/>
      <c r="BP39" s="108"/>
      <c r="BQ39" s="108"/>
      <c r="BR39" s="108"/>
      <c r="BS39" s="108"/>
      <c r="BT39" s="108"/>
      <c r="BU39" s="108"/>
      <c r="BV39" s="109"/>
      <c r="BW39" s="99">
        <v>130</v>
      </c>
      <c r="BX39" s="100"/>
      <c r="BY39" s="100"/>
      <c r="BZ39" s="101"/>
      <c r="CA39" s="100"/>
      <c r="CB39" s="102"/>
      <c r="CC39" s="254" t="s">
        <v>56</v>
      </c>
      <c r="CD39" s="254"/>
      <c r="CE39" s="254"/>
      <c r="CF39" s="254"/>
      <c r="CG39" s="254"/>
      <c r="CH39" s="254"/>
      <c r="CI39" s="254"/>
      <c r="CJ39" s="256">
        <f>BC23+BC32+BC47+BC58+BW18+BW23+BW31+BW36+BW44+BW56+CQ23+CQ38</f>
        <v>38385</v>
      </c>
      <c r="CK39" s="257"/>
      <c r="CL39" s="257"/>
      <c r="CM39" s="257"/>
      <c r="CN39" s="257"/>
      <c r="CO39" s="257"/>
      <c r="CP39" s="258"/>
      <c r="CQ39" s="259"/>
      <c r="CR39" s="260"/>
      <c r="CS39" s="260"/>
      <c r="CT39" s="260"/>
      <c r="CU39" s="260"/>
      <c r="CV39" s="261"/>
    </row>
    <row r="40" spans="1:100" ht="13.5" customHeight="1" x14ac:dyDescent="0.15">
      <c r="A40" s="96">
        <v>351024</v>
      </c>
      <c r="B40" s="97"/>
      <c r="C40" s="98"/>
      <c r="D40" s="110" t="s">
        <v>105</v>
      </c>
      <c r="E40" s="108"/>
      <c r="F40" s="108"/>
      <c r="G40" s="108"/>
      <c r="H40" s="108"/>
      <c r="I40" s="108"/>
      <c r="J40" s="108"/>
      <c r="K40" s="108"/>
      <c r="L40" s="108"/>
      <c r="M40" s="108"/>
      <c r="N40" s="109"/>
      <c r="O40" s="99">
        <v>56</v>
      </c>
      <c r="P40" s="100"/>
      <c r="Q40" s="100"/>
      <c r="R40" s="101"/>
      <c r="S40" s="100"/>
      <c r="T40" s="102"/>
      <c r="U40" s="96">
        <v>351071</v>
      </c>
      <c r="V40" s="97"/>
      <c r="W40" s="98"/>
      <c r="X40" s="110" t="s">
        <v>115</v>
      </c>
      <c r="Y40" s="108"/>
      <c r="Z40" s="108"/>
      <c r="AA40" s="108"/>
      <c r="AB40" s="108"/>
      <c r="AC40" s="108"/>
      <c r="AD40" s="108"/>
      <c r="AE40" s="108"/>
      <c r="AF40" s="108"/>
      <c r="AG40" s="108"/>
      <c r="AH40" s="109"/>
      <c r="AI40" s="99">
        <v>100</v>
      </c>
      <c r="AJ40" s="100"/>
      <c r="AK40" s="100"/>
      <c r="AL40" s="101"/>
      <c r="AM40" s="100"/>
      <c r="AN40" s="102"/>
      <c r="AO40" s="96">
        <v>352024</v>
      </c>
      <c r="AP40" s="97"/>
      <c r="AQ40" s="98"/>
      <c r="AR40" s="110" t="s">
        <v>183</v>
      </c>
      <c r="AS40" s="108"/>
      <c r="AT40" s="108"/>
      <c r="AU40" s="108"/>
      <c r="AV40" s="108"/>
      <c r="AW40" s="108"/>
      <c r="AX40" s="108"/>
      <c r="AY40" s="108"/>
      <c r="AZ40" s="108"/>
      <c r="BA40" s="108"/>
      <c r="BB40" s="109"/>
      <c r="BC40" s="99">
        <v>130</v>
      </c>
      <c r="BD40" s="100"/>
      <c r="BE40" s="100"/>
      <c r="BF40" s="101"/>
      <c r="BG40" s="100"/>
      <c r="BH40" s="102"/>
      <c r="BI40" s="96">
        <v>352063</v>
      </c>
      <c r="BJ40" s="97"/>
      <c r="BK40" s="98"/>
      <c r="BL40" s="110" t="s">
        <v>167</v>
      </c>
      <c r="BM40" s="108"/>
      <c r="BN40" s="108"/>
      <c r="BO40" s="108"/>
      <c r="BP40" s="108"/>
      <c r="BQ40" s="108"/>
      <c r="BR40" s="108"/>
      <c r="BS40" s="108"/>
      <c r="BT40" s="108"/>
      <c r="BU40" s="108"/>
      <c r="BV40" s="109"/>
      <c r="BW40" s="99">
        <v>50</v>
      </c>
      <c r="BX40" s="100"/>
      <c r="BY40" s="100"/>
      <c r="BZ40" s="101"/>
      <c r="CA40" s="100"/>
      <c r="CB40" s="102"/>
      <c r="CC40" s="254"/>
      <c r="CD40" s="254"/>
      <c r="CE40" s="254"/>
      <c r="CF40" s="254"/>
      <c r="CG40" s="254"/>
      <c r="CH40" s="254"/>
      <c r="CI40" s="254"/>
      <c r="CJ40" s="259"/>
      <c r="CK40" s="260"/>
      <c r="CL40" s="260"/>
      <c r="CM40" s="260"/>
      <c r="CN40" s="260"/>
      <c r="CO40" s="260"/>
      <c r="CP40" s="261"/>
      <c r="CQ40" s="259"/>
      <c r="CR40" s="260"/>
      <c r="CS40" s="260"/>
      <c r="CT40" s="260"/>
      <c r="CU40" s="260"/>
      <c r="CV40" s="261"/>
    </row>
    <row r="41" spans="1:100" ht="13.5" customHeight="1" thickBot="1" x14ac:dyDescent="0.2">
      <c r="A41" s="96">
        <v>351025</v>
      </c>
      <c r="B41" s="97"/>
      <c r="C41" s="98"/>
      <c r="D41" s="110" t="s">
        <v>107</v>
      </c>
      <c r="E41" s="108"/>
      <c r="F41" s="108"/>
      <c r="G41" s="108"/>
      <c r="H41" s="108"/>
      <c r="I41" s="108"/>
      <c r="J41" s="108"/>
      <c r="K41" s="108"/>
      <c r="L41" s="108"/>
      <c r="M41" s="108"/>
      <c r="N41" s="109"/>
      <c r="O41" s="99">
        <v>350</v>
      </c>
      <c r="P41" s="100"/>
      <c r="Q41" s="100"/>
      <c r="R41" s="101"/>
      <c r="S41" s="100"/>
      <c r="T41" s="102"/>
      <c r="U41" s="96">
        <v>351072</v>
      </c>
      <c r="V41" s="97"/>
      <c r="W41" s="98"/>
      <c r="X41" s="110" t="s">
        <v>117</v>
      </c>
      <c r="Y41" s="108"/>
      <c r="Z41" s="108"/>
      <c r="AA41" s="108"/>
      <c r="AB41" s="108"/>
      <c r="AC41" s="108"/>
      <c r="AD41" s="108"/>
      <c r="AE41" s="108"/>
      <c r="AF41" s="108"/>
      <c r="AG41" s="108"/>
      <c r="AH41" s="109"/>
      <c r="AI41" s="99">
        <v>40</v>
      </c>
      <c r="AJ41" s="100"/>
      <c r="AK41" s="100"/>
      <c r="AL41" s="101"/>
      <c r="AM41" s="100"/>
      <c r="AN41" s="102"/>
      <c r="AO41" s="96">
        <v>352025</v>
      </c>
      <c r="AP41" s="97"/>
      <c r="AQ41" s="98"/>
      <c r="AR41" s="110" t="s">
        <v>185</v>
      </c>
      <c r="AS41" s="108"/>
      <c r="AT41" s="108"/>
      <c r="AU41" s="108"/>
      <c r="AV41" s="108"/>
      <c r="AW41" s="108"/>
      <c r="AX41" s="108"/>
      <c r="AY41" s="108"/>
      <c r="AZ41" s="108"/>
      <c r="BA41" s="108"/>
      <c r="BB41" s="109"/>
      <c r="BC41" s="99">
        <v>50</v>
      </c>
      <c r="BD41" s="100"/>
      <c r="BE41" s="100"/>
      <c r="BF41" s="101"/>
      <c r="BG41" s="100"/>
      <c r="BH41" s="102"/>
      <c r="BI41" s="96">
        <v>352064</v>
      </c>
      <c r="BJ41" s="97"/>
      <c r="BK41" s="98"/>
      <c r="BL41" s="110" t="s">
        <v>169</v>
      </c>
      <c r="BM41" s="108"/>
      <c r="BN41" s="108"/>
      <c r="BO41" s="108"/>
      <c r="BP41" s="108"/>
      <c r="BQ41" s="108"/>
      <c r="BR41" s="108"/>
      <c r="BS41" s="108"/>
      <c r="BT41" s="108"/>
      <c r="BU41" s="108"/>
      <c r="BV41" s="109"/>
      <c r="BW41" s="99">
        <v>242</v>
      </c>
      <c r="BX41" s="100"/>
      <c r="BY41" s="100"/>
      <c r="BZ41" s="101"/>
      <c r="CA41" s="100"/>
      <c r="CB41" s="102"/>
      <c r="CC41" s="255"/>
      <c r="CD41" s="255"/>
      <c r="CE41" s="255"/>
      <c r="CF41" s="255"/>
      <c r="CG41" s="255"/>
      <c r="CH41" s="255"/>
      <c r="CI41" s="255"/>
      <c r="CJ41" s="262"/>
      <c r="CK41" s="263"/>
      <c r="CL41" s="263"/>
      <c r="CM41" s="263"/>
      <c r="CN41" s="263"/>
      <c r="CO41" s="263"/>
      <c r="CP41" s="264"/>
      <c r="CQ41" s="262"/>
      <c r="CR41" s="263"/>
      <c r="CS41" s="263"/>
      <c r="CT41" s="263"/>
      <c r="CU41" s="263"/>
      <c r="CV41" s="264"/>
    </row>
    <row r="42" spans="1:100" ht="13.5" customHeight="1" x14ac:dyDescent="0.15">
      <c r="A42" s="96">
        <v>351026</v>
      </c>
      <c r="B42" s="97"/>
      <c r="C42" s="98"/>
      <c r="D42" s="110" t="s">
        <v>108</v>
      </c>
      <c r="E42" s="108"/>
      <c r="F42" s="108"/>
      <c r="G42" s="108"/>
      <c r="H42" s="108"/>
      <c r="I42" s="108"/>
      <c r="J42" s="108"/>
      <c r="K42" s="108"/>
      <c r="L42" s="108"/>
      <c r="M42" s="108"/>
      <c r="N42" s="109"/>
      <c r="O42" s="99">
        <v>200</v>
      </c>
      <c r="P42" s="100"/>
      <c r="Q42" s="100"/>
      <c r="R42" s="101"/>
      <c r="S42" s="100"/>
      <c r="T42" s="102"/>
      <c r="U42" s="96">
        <v>351073</v>
      </c>
      <c r="V42" s="97"/>
      <c r="W42" s="98"/>
      <c r="X42" s="110" t="s">
        <v>119</v>
      </c>
      <c r="Y42" s="108"/>
      <c r="Z42" s="108"/>
      <c r="AA42" s="108"/>
      <c r="AB42" s="108"/>
      <c r="AC42" s="108"/>
      <c r="AD42" s="108"/>
      <c r="AE42" s="108"/>
      <c r="AF42" s="108"/>
      <c r="AG42" s="108"/>
      <c r="AH42" s="109"/>
      <c r="AI42" s="99">
        <v>700</v>
      </c>
      <c r="AJ42" s="100"/>
      <c r="AK42" s="100"/>
      <c r="AL42" s="101"/>
      <c r="AM42" s="100"/>
      <c r="AN42" s="102"/>
      <c r="AO42" s="96">
        <v>352026</v>
      </c>
      <c r="AP42" s="97"/>
      <c r="AQ42" s="98"/>
      <c r="AR42" s="110" t="s">
        <v>187</v>
      </c>
      <c r="AS42" s="108"/>
      <c r="AT42" s="108"/>
      <c r="AU42" s="108"/>
      <c r="AV42" s="108"/>
      <c r="AW42" s="108"/>
      <c r="AX42" s="108"/>
      <c r="AY42" s="108"/>
      <c r="AZ42" s="108"/>
      <c r="BA42" s="108"/>
      <c r="BB42" s="109"/>
      <c r="BC42" s="99">
        <v>250</v>
      </c>
      <c r="BD42" s="100"/>
      <c r="BE42" s="100"/>
      <c r="BF42" s="101"/>
      <c r="BG42" s="100"/>
      <c r="BH42" s="102"/>
      <c r="BI42" s="96">
        <v>352065</v>
      </c>
      <c r="BJ42" s="97"/>
      <c r="BK42" s="98"/>
      <c r="BL42" s="110" t="s">
        <v>171</v>
      </c>
      <c r="BM42" s="108"/>
      <c r="BN42" s="108"/>
      <c r="BO42" s="108"/>
      <c r="BP42" s="108"/>
      <c r="BQ42" s="108"/>
      <c r="BR42" s="108"/>
      <c r="BS42" s="108"/>
      <c r="BT42" s="108"/>
      <c r="BU42" s="108"/>
      <c r="BV42" s="109"/>
      <c r="BW42" s="99">
        <v>320</v>
      </c>
      <c r="BX42" s="100"/>
      <c r="BY42" s="100"/>
      <c r="BZ42" s="101"/>
      <c r="CA42" s="100"/>
      <c r="CB42" s="102"/>
      <c r="CC42" s="44"/>
      <c r="CD42" s="44"/>
      <c r="CE42" s="44"/>
      <c r="CF42" s="44"/>
      <c r="CG42" s="44"/>
      <c r="CH42" s="44"/>
      <c r="CI42" s="44"/>
      <c r="CJ42" s="44"/>
      <c r="CK42" s="44"/>
      <c r="CL42" s="44"/>
      <c r="CM42" s="44"/>
      <c r="CN42" s="44"/>
      <c r="CO42" s="44"/>
      <c r="CP42" s="44"/>
      <c r="CQ42" s="44"/>
      <c r="CR42" s="44"/>
      <c r="CS42" s="44"/>
      <c r="CT42" s="44"/>
      <c r="CU42" s="44"/>
      <c r="CV42" s="44"/>
    </row>
    <row r="43" spans="1:100" ht="13.5" customHeight="1" x14ac:dyDescent="0.15">
      <c r="A43" s="96">
        <v>351027</v>
      </c>
      <c r="B43" s="97"/>
      <c r="C43" s="98"/>
      <c r="D43" s="110" t="s">
        <v>109</v>
      </c>
      <c r="E43" s="108"/>
      <c r="F43" s="108"/>
      <c r="G43" s="108"/>
      <c r="H43" s="108"/>
      <c r="I43" s="108"/>
      <c r="J43" s="108"/>
      <c r="K43" s="108"/>
      <c r="L43" s="108"/>
      <c r="M43" s="108"/>
      <c r="N43" s="109"/>
      <c r="O43" s="99">
        <v>50</v>
      </c>
      <c r="P43" s="100"/>
      <c r="Q43" s="100"/>
      <c r="R43" s="101"/>
      <c r="S43" s="100"/>
      <c r="T43" s="102"/>
      <c r="U43" s="96">
        <v>351084</v>
      </c>
      <c r="V43" s="97"/>
      <c r="W43" s="98"/>
      <c r="X43" s="110" t="s">
        <v>504</v>
      </c>
      <c r="Y43" s="108"/>
      <c r="Z43" s="108"/>
      <c r="AA43" s="108"/>
      <c r="AB43" s="108"/>
      <c r="AC43" s="108"/>
      <c r="AD43" s="108"/>
      <c r="AE43" s="108"/>
      <c r="AF43" s="108"/>
      <c r="AG43" s="108"/>
      <c r="AH43" s="109"/>
      <c r="AI43" s="99">
        <v>290</v>
      </c>
      <c r="AJ43" s="100"/>
      <c r="AK43" s="100"/>
      <c r="AL43" s="101"/>
      <c r="AM43" s="100"/>
      <c r="AN43" s="102"/>
      <c r="AO43" s="96">
        <v>352027</v>
      </c>
      <c r="AP43" s="97"/>
      <c r="AQ43" s="98"/>
      <c r="AR43" s="110" t="s">
        <v>189</v>
      </c>
      <c r="AS43" s="108"/>
      <c r="AT43" s="108"/>
      <c r="AU43" s="108"/>
      <c r="AV43" s="108"/>
      <c r="AW43" s="108"/>
      <c r="AX43" s="108"/>
      <c r="AY43" s="108"/>
      <c r="AZ43" s="108"/>
      <c r="BA43" s="108"/>
      <c r="BB43" s="109"/>
      <c r="BC43" s="99">
        <v>380</v>
      </c>
      <c r="BD43" s="100"/>
      <c r="BE43" s="100"/>
      <c r="BF43" s="101"/>
      <c r="BG43" s="100"/>
      <c r="BH43" s="102"/>
      <c r="BI43" s="96">
        <v>352066</v>
      </c>
      <c r="BJ43" s="97"/>
      <c r="BK43" s="98"/>
      <c r="BL43" s="110" t="s">
        <v>173</v>
      </c>
      <c r="BM43" s="108"/>
      <c r="BN43" s="108"/>
      <c r="BO43" s="108"/>
      <c r="BP43" s="108"/>
      <c r="BQ43" s="108"/>
      <c r="BR43" s="108"/>
      <c r="BS43" s="108"/>
      <c r="BT43" s="108"/>
      <c r="BU43" s="108"/>
      <c r="BV43" s="109"/>
      <c r="BW43" s="99">
        <v>266</v>
      </c>
      <c r="BX43" s="100"/>
      <c r="BY43" s="100"/>
      <c r="BZ43" s="101"/>
      <c r="CA43" s="100"/>
      <c r="CB43" s="102"/>
      <c r="CC43" s="44"/>
      <c r="CD43" s="44"/>
      <c r="CE43" s="44"/>
      <c r="CF43" s="44"/>
      <c r="CG43" s="44"/>
      <c r="CH43" s="44"/>
      <c r="CI43" s="44"/>
      <c r="CJ43" s="44"/>
      <c r="CK43" s="44"/>
      <c r="CL43" s="44"/>
      <c r="CM43" s="44"/>
      <c r="CN43" s="44"/>
      <c r="CO43" s="44"/>
      <c r="CP43" s="44"/>
      <c r="CQ43" s="44"/>
      <c r="CR43" s="44"/>
      <c r="CS43" s="44"/>
      <c r="CT43" s="44"/>
      <c r="CU43" s="44"/>
      <c r="CV43" s="44"/>
    </row>
    <row r="44" spans="1:100" ht="13.5" customHeight="1" x14ac:dyDescent="0.15">
      <c r="A44" s="96">
        <v>351028</v>
      </c>
      <c r="B44" s="97"/>
      <c r="C44" s="98"/>
      <c r="D44" s="110" t="s">
        <v>111</v>
      </c>
      <c r="E44" s="108"/>
      <c r="F44" s="108"/>
      <c r="G44" s="108"/>
      <c r="H44" s="108"/>
      <c r="I44" s="108"/>
      <c r="J44" s="108"/>
      <c r="K44" s="108"/>
      <c r="L44" s="108"/>
      <c r="M44" s="108"/>
      <c r="N44" s="109"/>
      <c r="O44" s="99">
        <v>370</v>
      </c>
      <c r="P44" s="100"/>
      <c r="Q44" s="100"/>
      <c r="R44" s="101"/>
      <c r="S44" s="100"/>
      <c r="T44" s="102"/>
      <c r="U44" s="96">
        <v>351074</v>
      </c>
      <c r="V44" s="97"/>
      <c r="W44" s="98"/>
      <c r="X44" s="110" t="s">
        <v>121</v>
      </c>
      <c r="Y44" s="108"/>
      <c r="Z44" s="108"/>
      <c r="AA44" s="108"/>
      <c r="AB44" s="108"/>
      <c r="AC44" s="108"/>
      <c r="AD44" s="108"/>
      <c r="AE44" s="108"/>
      <c r="AF44" s="108"/>
      <c r="AG44" s="108"/>
      <c r="AH44" s="109"/>
      <c r="AI44" s="99">
        <v>480</v>
      </c>
      <c r="AJ44" s="100"/>
      <c r="AK44" s="100"/>
      <c r="AL44" s="101"/>
      <c r="AM44" s="100"/>
      <c r="AN44" s="102"/>
      <c r="AO44" s="96">
        <v>352028</v>
      </c>
      <c r="AP44" s="97"/>
      <c r="AQ44" s="98"/>
      <c r="AR44" s="110" t="s">
        <v>190</v>
      </c>
      <c r="AS44" s="108"/>
      <c r="AT44" s="108"/>
      <c r="AU44" s="108"/>
      <c r="AV44" s="108"/>
      <c r="AW44" s="108"/>
      <c r="AX44" s="108"/>
      <c r="AY44" s="108"/>
      <c r="AZ44" s="108"/>
      <c r="BA44" s="108"/>
      <c r="BB44" s="109"/>
      <c r="BC44" s="99">
        <v>175</v>
      </c>
      <c r="BD44" s="100"/>
      <c r="BE44" s="100"/>
      <c r="BF44" s="101"/>
      <c r="BG44" s="100"/>
      <c r="BH44" s="102"/>
      <c r="BI44" s="118" t="s">
        <v>175</v>
      </c>
      <c r="BJ44" s="119"/>
      <c r="BK44" s="119"/>
      <c r="BL44" s="119"/>
      <c r="BM44" s="119"/>
      <c r="BN44" s="119"/>
      <c r="BO44" s="119"/>
      <c r="BP44" s="119"/>
      <c r="BQ44" s="119"/>
      <c r="BR44" s="119"/>
      <c r="BS44" s="119"/>
      <c r="BT44" s="119"/>
      <c r="BU44" s="119"/>
      <c r="BV44" s="120"/>
      <c r="BW44" s="111">
        <f>SUM(BW37:BW43)</f>
        <v>1268</v>
      </c>
      <c r="BX44" s="112"/>
      <c r="BY44" s="113"/>
      <c r="BZ44" s="151" t="str">
        <f>IF(COUNTA(BZ37:BZ43)=0,"",SUMIF(BZ37:BZ43,"●",BW37:BW43)+SUM(BZ37:BZ43))</f>
        <v/>
      </c>
      <c r="CA44" s="112"/>
      <c r="CB44" s="113"/>
      <c r="CC44" s="44"/>
      <c r="CD44" s="44"/>
      <c r="CE44" s="44"/>
      <c r="CF44" s="44"/>
      <c r="CG44" s="44"/>
      <c r="CH44" s="44"/>
      <c r="CI44" s="44"/>
      <c r="CJ44" s="44"/>
      <c r="CK44" s="44"/>
      <c r="CL44" s="44"/>
      <c r="CM44" s="44"/>
      <c r="CN44" s="44"/>
      <c r="CO44" s="44"/>
      <c r="CP44" s="44"/>
      <c r="CQ44" s="44"/>
      <c r="CR44" s="44"/>
      <c r="CS44" s="44"/>
      <c r="CT44" s="44"/>
      <c r="CU44" s="44"/>
      <c r="CV44" s="44"/>
    </row>
    <row r="45" spans="1:100" ht="13.5" customHeight="1" x14ac:dyDescent="0.15">
      <c r="A45" s="96">
        <v>351029</v>
      </c>
      <c r="B45" s="97"/>
      <c r="C45" s="98"/>
      <c r="D45" s="110" t="s">
        <v>475</v>
      </c>
      <c r="E45" s="108"/>
      <c r="F45" s="108"/>
      <c r="G45" s="108"/>
      <c r="H45" s="108"/>
      <c r="I45" s="108"/>
      <c r="J45" s="108"/>
      <c r="K45" s="108"/>
      <c r="L45" s="108"/>
      <c r="M45" s="108"/>
      <c r="N45" s="109"/>
      <c r="O45" s="99">
        <v>100</v>
      </c>
      <c r="P45" s="100"/>
      <c r="Q45" s="100"/>
      <c r="R45" s="101"/>
      <c r="S45" s="100"/>
      <c r="T45" s="102"/>
      <c r="U45" s="96">
        <v>351075</v>
      </c>
      <c r="V45" s="97"/>
      <c r="W45" s="98"/>
      <c r="X45" s="110" t="s">
        <v>123</v>
      </c>
      <c r="Y45" s="108"/>
      <c r="Z45" s="108"/>
      <c r="AA45" s="108"/>
      <c r="AB45" s="108"/>
      <c r="AC45" s="108"/>
      <c r="AD45" s="108"/>
      <c r="AE45" s="108"/>
      <c r="AF45" s="108"/>
      <c r="AG45" s="108"/>
      <c r="AH45" s="109"/>
      <c r="AI45" s="99">
        <v>400</v>
      </c>
      <c r="AJ45" s="100"/>
      <c r="AK45" s="100"/>
      <c r="AL45" s="101"/>
      <c r="AM45" s="100"/>
      <c r="AN45" s="102"/>
      <c r="AO45" s="96">
        <v>352029</v>
      </c>
      <c r="AP45" s="97"/>
      <c r="AQ45" s="98"/>
      <c r="AR45" s="110" t="s">
        <v>192</v>
      </c>
      <c r="AS45" s="108"/>
      <c r="AT45" s="108"/>
      <c r="AU45" s="108"/>
      <c r="AV45" s="108"/>
      <c r="AW45" s="108"/>
      <c r="AX45" s="108"/>
      <c r="AY45" s="108"/>
      <c r="AZ45" s="108"/>
      <c r="BA45" s="108"/>
      <c r="BB45" s="109"/>
      <c r="BC45" s="99">
        <v>170</v>
      </c>
      <c r="BD45" s="100"/>
      <c r="BE45" s="100"/>
      <c r="BF45" s="101"/>
      <c r="BG45" s="100"/>
      <c r="BH45" s="102"/>
      <c r="BI45" s="96">
        <v>352067</v>
      </c>
      <c r="BJ45" s="97"/>
      <c r="BK45" s="98"/>
      <c r="BL45" s="110" t="s">
        <v>177</v>
      </c>
      <c r="BM45" s="108"/>
      <c r="BN45" s="108"/>
      <c r="BO45" s="108"/>
      <c r="BP45" s="108"/>
      <c r="BQ45" s="108"/>
      <c r="BR45" s="108"/>
      <c r="BS45" s="108"/>
      <c r="BT45" s="108"/>
      <c r="BU45" s="108"/>
      <c r="BV45" s="109"/>
      <c r="BW45" s="99">
        <v>605</v>
      </c>
      <c r="BX45" s="100"/>
      <c r="BY45" s="100"/>
      <c r="BZ45" s="101"/>
      <c r="CA45" s="100"/>
      <c r="CB45" s="102"/>
      <c r="CC45" s="44"/>
      <c r="CD45" s="44"/>
      <c r="CE45" s="44"/>
      <c r="CF45" s="44"/>
      <c r="CG45" s="44"/>
      <c r="CH45" s="44"/>
      <c r="CI45" s="44"/>
      <c r="CJ45" s="44"/>
      <c r="CK45" s="44"/>
      <c r="CL45" s="44"/>
      <c r="CM45" s="44"/>
      <c r="CN45" s="44"/>
      <c r="CO45" s="44"/>
      <c r="CP45" s="44"/>
      <c r="CQ45" s="44"/>
      <c r="CR45" s="44"/>
      <c r="CS45" s="44"/>
      <c r="CT45" s="44"/>
      <c r="CU45" s="44"/>
      <c r="CV45" s="44"/>
    </row>
    <row r="46" spans="1:100" ht="13.5" customHeight="1" x14ac:dyDescent="0.15">
      <c r="A46" s="96">
        <v>351030</v>
      </c>
      <c r="B46" s="97"/>
      <c r="C46" s="98"/>
      <c r="D46" s="110" t="s">
        <v>114</v>
      </c>
      <c r="E46" s="108"/>
      <c r="F46" s="108"/>
      <c r="G46" s="108"/>
      <c r="H46" s="108"/>
      <c r="I46" s="108"/>
      <c r="J46" s="108"/>
      <c r="K46" s="108"/>
      <c r="L46" s="108"/>
      <c r="M46" s="108"/>
      <c r="N46" s="109"/>
      <c r="O46" s="99">
        <v>220</v>
      </c>
      <c r="P46" s="100"/>
      <c r="Q46" s="100"/>
      <c r="R46" s="101"/>
      <c r="S46" s="100"/>
      <c r="T46" s="102"/>
      <c r="U46" s="96">
        <v>351076</v>
      </c>
      <c r="V46" s="97"/>
      <c r="W46" s="98"/>
      <c r="X46" s="110" t="s">
        <v>125</v>
      </c>
      <c r="Y46" s="108"/>
      <c r="Z46" s="108"/>
      <c r="AA46" s="108"/>
      <c r="AB46" s="108"/>
      <c r="AC46" s="108"/>
      <c r="AD46" s="108"/>
      <c r="AE46" s="108"/>
      <c r="AF46" s="108"/>
      <c r="AG46" s="108"/>
      <c r="AH46" s="109"/>
      <c r="AI46" s="99">
        <v>206</v>
      </c>
      <c r="AJ46" s="100"/>
      <c r="AK46" s="100"/>
      <c r="AL46" s="101"/>
      <c r="AM46" s="100"/>
      <c r="AN46" s="102"/>
      <c r="AO46" s="96">
        <v>352030</v>
      </c>
      <c r="AP46" s="97"/>
      <c r="AQ46" s="98"/>
      <c r="AR46" s="110" t="s">
        <v>194</v>
      </c>
      <c r="AS46" s="108"/>
      <c r="AT46" s="108"/>
      <c r="AU46" s="108"/>
      <c r="AV46" s="108"/>
      <c r="AW46" s="108"/>
      <c r="AX46" s="108"/>
      <c r="AY46" s="108"/>
      <c r="AZ46" s="108"/>
      <c r="BA46" s="108"/>
      <c r="BB46" s="109"/>
      <c r="BC46" s="99">
        <v>210</v>
      </c>
      <c r="BD46" s="100"/>
      <c r="BE46" s="100"/>
      <c r="BF46" s="101"/>
      <c r="BG46" s="100"/>
      <c r="BH46" s="102"/>
      <c r="BI46" s="96">
        <v>352068</v>
      </c>
      <c r="BJ46" s="97"/>
      <c r="BK46" s="98"/>
      <c r="BL46" s="110" t="s">
        <v>179</v>
      </c>
      <c r="BM46" s="108"/>
      <c r="BN46" s="108"/>
      <c r="BO46" s="108"/>
      <c r="BP46" s="108"/>
      <c r="BQ46" s="108"/>
      <c r="BR46" s="108"/>
      <c r="BS46" s="108"/>
      <c r="BT46" s="108"/>
      <c r="BU46" s="108"/>
      <c r="BV46" s="109"/>
      <c r="BW46" s="99">
        <v>30</v>
      </c>
      <c r="BX46" s="100"/>
      <c r="BY46" s="100"/>
      <c r="BZ46" s="101"/>
      <c r="CA46" s="100"/>
      <c r="CB46" s="102"/>
      <c r="CC46" s="24"/>
      <c r="CD46" s="24"/>
      <c r="CE46" s="24"/>
      <c r="CF46" s="24"/>
      <c r="CG46" s="24"/>
      <c r="CH46" s="24"/>
      <c r="CI46" s="24"/>
      <c r="CJ46" s="24"/>
      <c r="CK46" s="24"/>
      <c r="CL46" s="24"/>
      <c r="CM46" s="24"/>
      <c r="CN46" s="24"/>
      <c r="CO46" s="24"/>
      <c r="CP46" s="24"/>
      <c r="CQ46" s="24"/>
      <c r="CR46" s="24"/>
      <c r="CS46" s="24"/>
      <c r="CT46" s="24"/>
      <c r="CU46" s="24"/>
      <c r="CV46" s="24"/>
    </row>
    <row r="47" spans="1:100" ht="13.5" customHeight="1" x14ac:dyDescent="0.15">
      <c r="A47" s="118" t="s">
        <v>116</v>
      </c>
      <c r="B47" s="119"/>
      <c r="C47" s="119"/>
      <c r="D47" s="119"/>
      <c r="E47" s="119"/>
      <c r="F47" s="119"/>
      <c r="G47" s="119"/>
      <c r="H47" s="119"/>
      <c r="I47" s="119"/>
      <c r="J47" s="119"/>
      <c r="K47" s="119"/>
      <c r="L47" s="119"/>
      <c r="M47" s="119"/>
      <c r="N47" s="120"/>
      <c r="O47" s="111">
        <f>SUM(O37:O46)</f>
        <v>2096</v>
      </c>
      <c r="P47" s="112"/>
      <c r="Q47" s="113"/>
      <c r="R47" s="151" t="str">
        <f>IF(COUNTA(R37:R46)=0,"",SUMIF(R37:R46,"●",O37:O46)+SUM(R37:R46))</f>
        <v/>
      </c>
      <c r="S47" s="112"/>
      <c r="T47" s="113"/>
      <c r="U47" s="96">
        <v>351077</v>
      </c>
      <c r="V47" s="97"/>
      <c r="W47" s="98"/>
      <c r="X47" s="110" t="s">
        <v>484</v>
      </c>
      <c r="Y47" s="108"/>
      <c r="Z47" s="108"/>
      <c r="AA47" s="108"/>
      <c r="AB47" s="108"/>
      <c r="AC47" s="108"/>
      <c r="AD47" s="108"/>
      <c r="AE47" s="108"/>
      <c r="AF47" s="108"/>
      <c r="AG47" s="108"/>
      <c r="AH47" s="109"/>
      <c r="AI47" s="99">
        <v>380</v>
      </c>
      <c r="AJ47" s="100"/>
      <c r="AK47" s="100"/>
      <c r="AL47" s="101"/>
      <c r="AM47" s="100"/>
      <c r="AN47" s="102"/>
      <c r="AO47" s="118" t="s">
        <v>196</v>
      </c>
      <c r="AP47" s="119"/>
      <c r="AQ47" s="119"/>
      <c r="AR47" s="119"/>
      <c r="AS47" s="119"/>
      <c r="AT47" s="119"/>
      <c r="AU47" s="119"/>
      <c r="AV47" s="119"/>
      <c r="AW47" s="119"/>
      <c r="AX47" s="119"/>
      <c r="AY47" s="119"/>
      <c r="AZ47" s="119"/>
      <c r="BA47" s="119"/>
      <c r="BB47" s="120"/>
      <c r="BC47" s="111">
        <f>SUM(BC33:BC46)</f>
        <v>2335</v>
      </c>
      <c r="BD47" s="112"/>
      <c r="BE47" s="113"/>
      <c r="BF47" s="151" t="str">
        <f>IF(COUNTA(BF33:BF46)=0,"",SUMIF(BF33:BF46,"●",BC33:BC46)+SUM(BF33:BF46))</f>
        <v/>
      </c>
      <c r="BG47" s="112"/>
      <c r="BH47" s="113"/>
      <c r="BI47" s="96">
        <v>352069</v>
      </c>
      <c r="BJ47" s="97"/>
      <c r="BK47" s="98"/>
      <c r="BL47" s="110" t="s">
        <v>181</v>
      </c>
      <c r="BM47" s="108"/>
      <c r="BN47" s="108"/>
      <c r="BO47" s="108"/>
      <c r="BP47" s="108"/>
      <c r="BQ47" s="108"/>
      <c r="BR47" s="108"/>
      <c r="BS47" s="108"/>
      <c r="BT47" s="108"/>
      <c r="BU47" s="108"/>
      <c r="BV47" s="109"/>
      <c r="BW47" s="99">
        <v>280</v>
      </c>
      <c r="BX47" s="100"/>
      <c r="BY47" s="100"/>
      <c r="BZ47" s="101"/>
      <c r="CA47" s="100"/>
      <c r="CB47" s="102"/>
      <c r="CC47" s="24"/>
      <c r="CD47" s="24"/>
      <c r="CE47" s="24"/>
      <c r="CF47" s="24"/>
      <c r="CG47" s="24"/>
      <c r="CH47" s="24"/>
      <c r="CI47" s="24"/>
      <c r="CJ47" s="24"/>
      <c r="CK47" s="24"/>
      <c r="CL47" s="24"/>
      <c r="CM47" s="24"/>
      <c r="CN47" s="24"/>
      <c r="CO47" s="24"/>
      <c r="CP47" s="24"/>
      <c r="CQ47" s="24"/>
      <c r="CR47" s="24"/>
      <c r="CS47" s="24"/>
      <c r="CT47" s="24"/>
      <c r="CU47" s="24"/>
      <c r="CV47" s="24"/>
    </row>
    <row r="48" spans="1:100" ht="13.5" customHeight="1" x14ac:dyDescent="0.15">
      <c r="A48" s="96">
        <v>351032</v>
      </c>
      <c r="B48" s="97"/>
      <c r="C48" s="98"/>
      <c r="D48" s="110" t="s">
        <v>118</v>
      </c>
      <c r="E48" s="108"/>
      <c r="F48" s="108"/>
      <c r="G48" s="108"/>
      <c r="H48" s="108"/>
      <c r="I48" s="108"/>
      <c r="J48" s="108"/>
      <c r="K48" s="108"/>
      <c r="L48" s="108"/>
      <c r="M48" s="108"/>
      <c r="N48" s="109"/>
      <c r="O48" s="99">
        <v>440</v>
      </c>
      <c r="P48" s="100"/>
      <c r="Q48" s="100"/>
      <c r="R48" s="101"/>
      <c r="S48" s="100"/>
      <c r="T48" s="102"/>
      <c r="U48" s="118" t="s">
        <v>126</v>
      </c>
      <c r="V48" s="119"/>
      <c r="W48" s="119"/>
      <c r="X48" s="119"/>
      <c r="Y48" s="119"/>
      <c r="Z48" s="119"/>
      <c r="AA48" s="119"/>
      <c r="AB48" s="119"/>
      <c r="AC48" s="119"/>
      <c r="AD48" s="119"/>
      <c r="AE48" s="119"/>
      <c r="AF48" s="119"/>
      <c r="AG48" s="119"/>
      <c r="AH48" s="120"/>
      <c r="AI48" s="111">
        <f>SUM(AI38:AI47)</f>
        <v>3621</v>
      </c>
      <c r="AJ48" s="112"/>
      <c r="AK48" s="113"/>
      <c r="AL48" s="151" t="str">
        <f>IF(COUNTA(AL38:AL47)=0,"",SUMIF(AL38:AL47,"●",AI38:AI47)+SUM(AL38:AL47))</f>
        <v/>
      </c>
      <c r="AM48" s="112"/>
      <c r="AN48" s="113"/>
      <c r="AO48" s="96">
        <v>352031</v>
      </c>
      <c r="AP48" s="97"/>
      <c r="AQ48" s="98"/>
      <c r="AR48" s="110" t="s">
        <v>198</v>
      </c>
      <c r="AS48" s="108"/>
      <c r="AT48" s="108"/>
      <c r="AU48" s="108"/>
      <c r="AV48" s="108"/>
      <c r="AW48" s="108"/>
      <c r="AX48" s="108"/>
      <c r="AY48" s="108"/>
      <c r="AZ48" s="108"/>
      <c r="BA48" s="108"/>
      <c r="BB48" s="109"/>
      <c r="BC48" s="99">
        <v>700</v>
      </c>
      <c r="BD48" s="100"/>
      <c r="BE48" s="100"/>
      <c r="BF48" s="101"/>
      <c r="BG48" s="100"/>
      <c r="BH48" s="102"/>
      <c r="BI48" s="96">
        <v>352070</v>
      </c>
      <c r="BJ48" s="97"/>
      <c r="BK48" s="98"/>
      <c r="BL48" s="110" t="s">
        <v>519</v>
      </c>
      <c r="BM48" s="108"/>
      <c r="BN48" s="108"/>
      <c r="BO48" s="108"/>
      <c r="BP48" s="108"/>
      <c r="BQ48" s="108"/>
      <c r="BR48" s="108"/>
      <c r="BS48" s="108"/>
      <c r="BT48" s="108"/>
      <c r="BU48" s="108"/>
      <c r="BV48" s="109"/>
      <c r="BW48" s="99">
        <v>724</v>
      </c>
      <c r="BX48" s="100"/>
      <c r="BY48" s="100"/>
      <c r="BZ48" s="101"/>
      <c r="CA48" s="100"/>
      <c r="CB48" s="102"/>
      <c r="CC48" s="24"/>
      <c r="CD48" s="24"/>
      <c r="CE48" s="24"/>
      <c r="CF48" s="24"/>
      <c r="CG48" s="24"/>
      <c r="CH48" s="24"/>
      <c r="CI48" s="24"/>
      <c r="CJ48" s="24"/>
      <c r="CK48" s="24"/>
      <c r="CL48" s="24"/>
      <c r="CM48" s="24"/>
      <c r="CN48" s="24"/>
      <c r="CO48" s="24"/>
      <c r="CP48" s="24"/>
      <c r="CQ48" s="24"/>
      <c r="CR48" s="24"/>
      <c r="CS48" s="24"/>
      <c r="CT48" s="24"/>
      <c r="CU48" s="24"/>
      <c r="CV48" s="24"/>
    </row>
    <row r="49" spans="1:100" ht="13.5" customHeight="1" x14ac:dyDescent="0.15">
      <c r="A49" s="96">
        <v>351033</v>
      </c>
      <c r="B49" s="97"/>
      <c r="C49" s="98"/>
      <c r="D49" s="110" t="s">
        <v>120</v>
      </c>
      <c r="E49" s="108"/>
      <c r="F49" s="108"/>
      <c r="G49" s="108"/>
      <c r="H49" s="108"/>
      <c r="I49" s="108"/>
      <c r="J49" s="108"/>
      <c r="K49" s="108"/>
      <c r="L49" s="108"/>
      <c r="M49" s="108"/>
      <c r="N49" s="109"/>
      <c r="O49" s="99">
        <v>450</v>
      </c>
      <c r="P49" s="100"/>
      <c r="Q49" s="100"/>
      <c r="R49" s="101"/>
      <c r="S49" s="100"/>
      <c r="T49" s="102"/>
      <c r="U49" s="96">
        <v>351078</v>
      </c>
      <c r="V49" s="97"/>
      <c r="W49" s="98"/>
      <c r="X49" s="110" t="s">
        <v>128</v>
      </c>
      <c r="Y49" s="108"/>
      <c r="Z49" s="108"/>
      <c r="AA49" s="108"/>
      <c r="AB49" s="108"/>
      <c r="AC49" s="108"/>
      <c r="AD49" s="108"/>
      <c r="AE49" s="108"/>
      <c r="AF49" s="108"/>
      <c r="AG49" s="108"/>
      <c r="AH49" s="109"/>
      <c r="AI49" s="99">
        <v>1090</v>
      </c>
      <c r="AJ49" s="100"/>
      <c r="AK49" s="100"/>
      <c r="AL49" s="101"/>
      <c r="AM49" s="100"/>
      <c r="AN49" s="102"/>
      <c r="AO49" s="96">
        <v>352032</v>
      </c>
      <c r="AP49" s="97"/>
      <c r="AQ49" s="98"/>
      <c r="AR49" s="110" t="s">
        <v>200</v>
      </c>
      <c r="AS49" s="108"/>
      <c r="AT49" s="108"/>
      <c r="AU49" s="108"/>
      <c r="AV49" s="108"/>
      <c r="AW49" s="108"/>
      <c r="AX49" s="108"/>
      <c r="AY49" s="108"/>
      <c r="AZ49" s="108"/>
      <c r="BA49" s="108"/>
      <c r="BB49" s="109"/>
      <c r="BC49" s="99">
        <v>374</v>
      </c>
      <c r="BD49" s="100"/>
      <c r="BE49" s="100"/>
      <c r="BF49" s="101"/>
      <c r="BG49" s="100"/>
      <c r="BH49" s="102"/>
      <c r="BI49" s="96">
        <v>352071</v>
      </c>
      <c r="BJ49" s="97"/>
      <c r="BK49" s="98"/>
      <c r="BL49" s="110" t="s">
        <v>184</v>
      </c>
      <c r="BM49" s="108"/>
      <c r="BN49" s="108"/>
      <c r="BO49" s="108"/>
      <c r="BP49" s="108"/>
      <c r="BQ49" s="108"/>
      <c r="BR49" s="108"/>
      <c r="BS49" s="108"/>
      <c r="BT49" s="108"/>
      <c r="BU49" s="108"/>
      <c r="BV49" s="109"/>
      <c r="BW49" s="99">
        <v>585</v>
      </c>
      <c r="BX49" s="100"/>
      <c r="BY49" s="100"/>
      <c r="BZ49" s="101"/>
      <c r="CA49" s="100"/>
      <c r="CB49" s="102"/>
      <c r="CC49" s="24"/>
      <c r="CD49" s="24"/>
      <c r="CE49" s="24"/>
      <c r="CF49" s="24"/>
      <c r="CG49" s="24"/>
      <c r="CH49" s="24"/>
      <c r="CI49" s="24"/>
      <c r="CJ49" s="24"/>
      <c r="CK49" s="24"/>
      <c r="CL49" s="24"/>
      <c r="CM49" s="24"/>
      <c r="CN49" s="24"/>
      <c r="CO49" s="24"/>
      <c r="CP49" s="24"/>
      <c r="CQ49" s="24"/>
      <c r="CR49" s="24"/>
      <c r="CS49" s="24"/>
      <c r="CT49" s="24"/>
      <c r="CU49" s="24"/>
      <c r="CV49" s="24"/>
    </row>
    <row r="50" spans="1:100" ht="13.5" customHeight="1" thickBot="1" x14ac:dyDescent="0.2">
      <c r="A50" s="96">
        <v>351034</v>
      </c>
      <c r="B50" s="97"/>
      <c r="C50" s="98"/>
      <c r="D50" s="110" t="s">
        <v>122</v>
      </c>
      <c r="E50" s="108"/>
      <c r="F50" s="108"/>
      <c r="G50" s="108"/>
      <c r="H50" s="108"/>
      <c r="I50" s="108"/>
      <c r="J50" s="108"/>
      <c r="K50" s="108"/>
      <c r="L50" s="108"/>
      <c r="M50" s="108"/>
      <c r="N50" s="109"/>
      <c r="O50" s="99">
        <v>560</v>
      </c>
      <c r="P50" s="100"/>
      <c r="Q50" s="100"/>
      <c r="R50" s="101"/>
      <c r="S50" s="100"/>
      <c r="T50" s="102"/>
      <c r="U50" s="96">
        <v>351079</v>
      </c>
      <c r="V50" s="97"/>
      <c r="W50" s="98"/>
      <c r="X50" s="110" t="s">
        <v>130</v>
      </c>
      <c r="Y50" s="108"/>
      <c r="Z50" s="108"/>
      <c r="AA50" s="108"/>
      <c r="AB50" s="108"/>
      <c r="AC50" s="108"/>
      <c r="AD50" s="108"/>
      <c r="AE50" s="108"/>
      <c r="AF50" s="108"/>
      <c r="AG50" s="108"/>
      <c r="AH50" s="109"/>
      <c r="AI50" s="99">
        <v>400</v>
      </c>
      <c r="AJ50" s="100"/>
      <c r="AK50" s="100"/>
      <c r="AL50" s="101"/>
      <c r="AM50" s="100"/>
      <c r="AN50" s="102"/>
      <c r="AO50" s="96">
        <v>352033</v>
      </c>
      <c r="AP50" s="97"/>
      <c r="AQ50" s="98"/>
      <c r="AR50" s="107" t="s">
        <v>570</v>
      </c>
      <c r="AS50" s="108"/>
      <c r="AT50" s="108"/>
      <c r="AU50" s="108"/>
      <c r="AV50" s="108"/>
      <c r="AW50" s="108"/>
      <c r="AX50" s="108"/>
      <c r="AY50" s="108"/>
      <c r="AZ50" s="108"/>
      <c r="BA50" s="108"/>
      <c r="BB50" s="109"/>
      <c r="BC50" s="99">
        <v>350</v>
      </c>
      <c r="BD50" s="100"/>
      <c r="BE50" s="100"/>
      <c r="BF50" s="101"/>
      <c r="BG50" s="100"/>
      <c r="BH50" s="102"/>
      <c r="BI50" s="96">
        <v>352072</v>
      </c>
      <c r="BJ50" s="97"/>
      <c r="BK50" s="98"/>
      <c r="BL50" s="110" t="s">
        <v>186</v>
      </c>
      <c r="BM50" s="108"/>
      <c r="BN50" s="108"/>
      <c r="BO50" s="108"/>
      <c r="BP50" s="108"/>
      <c r="BQ50" s="108"/>
      <c r="BR50" s="108"/>
      <c r="BS50" s="108"/>
      <c r="BT50" s="108"/>
      <c r="BU50" s="108"/>
      <c r="BV50" s="109"/>
      <c r="BW50" s="99">
        <v>45</v>
      </c>
      <c r="BX50" s="100"/>
      <c r="BY50" s="100"/>
      <c r="BZ50" s="101"/>
      <c r="CA50" s="100"/>
      <c r="CB50" s="102"/>
      <c r="CC50" s="24"/>
      <c r="CD50" s="24"/>
      <c r="CE50" s="24"/>
      <c r="CF50" s="24"/>
      <c r="CG50" s="24"/>
      <c r="CH50" s="24"/>
      <c r="CI50" s="24"/>
      <c r="CJ50" s="24"/>
      <c r="CK50" s="24"/>
      <c r="CL50" s="24"/>
      <c r="CM50" s="24"/>
      <c r="CN50" s="24"/>
      <c r="CO50" s="24"/>
      <c r="CP50" s="24"/>
      <c r="CQ50" s="24"/>
      <c r="CR50" s="24"/>
      <c r="CS50" s="24"/>
      <c r="CT50" s="24"/>
      <c r="CU50" s="24"/>
      <c r="CV50" s="24"/>
    </row>
    <row r="51" spans="1:100" ht="13.5" customHeight="1" x14ac:dyDescent="0.15">
      <c r="A51" s="96">
        <v>351035</v>
      </c>
      <c r="B51" s="97"/>
      <c r="C51" s="98"/>
      <c r="D51" s="110" t="s">
        <v>124</v>
      </c>
      <c r="E51" s="108"/>
      <c r="F51" s="108"/>
      <c r="G51" s="108"/>
      <c r="H51" s="108"/>
      <c r="I51" s="108"/>
      <c r="J51" s="108"/>
      <c r="K51" s="108"/>
      <c r="L51" s="108"/>
      <c r="M51" s="108"/>
      <c r="N51" s="109"/>
      <c r="O51" s="99">
        <v>450</v>
      </c>
      <c r="P51" s="100"/>
      <c r="Q51" s="100"/>
      <c r="R51" s="101"/>
      <c r="S51" s="100"/>
      <c r="T51" s="102"/>
      <c r="U51" s="96">
        <v>351080</v>
      </c>
      <c r="V51" s="97"/>
      <c r="W51" s="98"/>
      <c r="X51" s="110" t="s">
        <v>132</v>
      </c>
      <c r="Y51" s="108"/>
      <c r="Z51" s="108"/>
      <c r="AA51" s="108"/>
      <c r="AB51" s="108"/>
      <c r="AC51" s="108"/>
      <c r="AD51" s="108"/>
      <c r="AE51" s="108"/>
      <c r="AF51" s="108"/>
      <c r="AG51" s="108"/>
      <c r="AH51" s="109"/>
      <c r="AI51" s="99">
        <v>400</v>
      </c>
      <c r="AJ51" s="100"/>
      <c r="AK51" s="100"/>
      <c r="AL51" s="101"/>
      <c r="AM51" s="100"/>
      <c r="AN51" s="102"/>
      <c r="AO51" s="96">
        <v>352034</v>
      </c>
      <c r="AP51" s="97"/>
      <c r="AQ51" s="98"/>
      <c r="AR51" s="110" t="s">
        <v>203</v>
      </c>
      <c r="AS51" s="108"/>
      <c r="AT51" s="108"/>
      <c r="AU51" s="108"/>
      <c r="AV51" s="108"/>
      <c r="AW51" s="108"/>
      <c r="AX51" s="108"/>
      <c r="AY51" s="108"/>
      <c r="AZ51" s="108"/>
      <c r="BA51" s="108"/>
      <c r="BB51" s="109"/>
      <c r="BC51" s="99">
        <v>30</v>
      </c>
      <c r="BD51" s="100"/>
      <c r="BE51" s="100"/>
      <c r="BF51" s="101"/>
      <c r="BG51" s="100"/>
      <c r="BH51" s="102"/>
      <c r="BI51" s="96">
        <v>352073</v>
      </c>
      <c r="BJ51" s="97"/>
      <c r="BK51" s="98"/>
      <c r="BL51" s="110" t="s">
        <v>188</v>
      </c>
      <c r="BM51" s="108"/>
      <c r="BN51" s="108"/>
      <c r="BO51" s="108"/>
      <c r="BP51" s="108"/>
      <c r="BQ51" s="108"/>
      <c r="BR51" s="108"/>
      <c r="BS51" s="108"/>
      <c r="BT51" s="108"/>
      <c r="BU51" s="108"/>
      <c r="BV51" s="109"/>
      <c r="BW51" s="99">
        <v>92</v>
      </c>
      <c r="BX51" s="100"/>
      <c r="BY51" s="100"/>
      <c r="BZ51" s="101"/>
      <c r="CA51" s="100"/>
      <c r="CB51" s="102"/>
      <c r="CC51" s="24"/>
      <c r="CD51" s="24"/>
      <c r="CE51" s="24"/>
      <c r="CF51" s="24"/>
      <c r="CG51" s="24"/>
      <c r="CH51" s="304" t="s">
        <v>59</v>
      </c>
      <c r="CI51" s="116"/>
      <c r="CJ51" s="116"/>
      <c r="CK51" s="116"/>
      <c r="CL51" s="145"/>
      <c r="CM51" s="116" t="s">
        <v>60</v>
      </c>
      <c r="CN51" s="116"/>
      <c r="CO51" s="116"/>
      <c r="CP51" s="116"/>
      <c r="CQ51" s="116"/>
      <c r="CR51" s="145"/>
      <c r="CS51" s="116" t="s">
        <v>61</v>
      </c>
      <c r="CT51" s="116"/>
      <c r="CU51" s="117"/>
      <c r="CV51" s="24"/>
    </row>
    <row r="52" spans="1:100" ht="13.5" customHeight="1" thickBot="1" x14ac:dyDescent="0.2">
      <c r="A52" s="96">
        <v>351036</v>
      </c>
      <c r="B52" s="97"/>
      <c r="C52" s="98"/>
      <c r="D52" s="110" t="s">
        <v>482</v>
      </c>
      <c r="E52" s="108"/>
      <c r="F52" s="108"/>
      <c r="G52" s="108"/>
      <c r="H52" s="108"/>
      <c r="I52" s="108"/>
      <c r="J52" s="108"/>
      <c r="K52" s="108"/>
      <c r="L52" s="108"/>
      <c r="M52" s="108"/>
      <c r="N52" s="109"/>
      <c r="O52" s="99">
        <v>240</v>
      </c>
      <c r="P52" s="100"/>
      <c r="Q52" s="100"/>
      <c r="R52" s="101"/>
      <c r="S52" s="100"/>
      <c r="T52" s="102"/>
      <c r="U52" s="149" t="s">
        <v>538</v>
      </c>
      <c r="V52" s="119"/>
      <c r="W52" s="119"/>
      <c r="X52" s="119"/>
      <c r="Y52" s="119"/>
      <c r="Z52" s="119"/>
      <c r="AA52" s="119"/>
      <c r="AB52" s="119"/>
      <c r="AC52" s="119"/>
      <c r="AD52" s="119"/>
      <c r="AE52" s="119"/>
      <c r="AF52" s="119"/>
      <c r="AG52" s="119"/>
      <c r="AH52" s="120"/>
      <c r="AI52" s="111">
        <f>SUM(AI49:AI51)</f>
        <v>1890</v>
      </c>
      <c r="AJ52" s="112"/>
      <c r="AK52" s="113"/>
      <c r="AL52" s="151" t="str">
        <f>IF(COUNTA(AL49:AL51)=0,"",SUMIF(AL49:AL51,"●",AI49:AI51)+SUM(AL49:AL51))</f>
        <v/>
      </c>
      <c r="AM52" s="112"/>
      <c r="AN52" s="113"/>
      <c r="AO52" s="96">
        <v>352035</v>
      </c>
      <c r="AP52" s="97"/>
      <c r="AQ52" s="98"/>
      <c r="AR52" s="110" t="s">
        <v>205</v>
      </c>
      <c r="AS52" s="108"/>
      <c r="AT52" s="108"/>
      <c r="AU52" s="108"/>
      <c r="AV52" s="108"/>
      <c r="AW52" s="108"/>
      <c r="AX52" s="108"/>
      <c r="AY52" s="108"/>
      <c r="AZ52" s="108"/>
      <c r="BA52" s="108"/>
      <c r="BB52" s="109"/>
      <c r="BC52" s="99">
        <v>60</v>
      </c>
      <c r="BD52" s="100"/>
      <c r="BE52" s="100"/>
      <c r="BF52" s="101"/>
      <c r="BG52" s="100"/>
      <c r="BH52" s="102"/>
      <c r="BI52" s="96">
        <v>352074</v>
      </c>
      <c r="BJ52" s="97"/>
      <c r="BK52" s="98"/>
      <c r="BL52" s="107" t="s">
        <v>553</v>
      </c>
      <c r="BM52" s="108"/>
      <c r="BN52" s="108"/>
      <c r="BO52" s="108"/>
      <c r="BP52" s="108"/>
      <c r="BQ52" s="108"/>
      <c r="BR52" s="108"/>
      <c r="BS52" s="108"/>
      <c r="BT52" s="108"/>
      <c r="BU52" s="108"/>
      <c r="BV52" s="109"/>
      <c r="BW52" s="99">
        <v>419</v>
      </c>
      <c r="BX52" s="100"/>
      <c r="BY52" s="100"/>
      <c r="BZ52" s="101"/>
      <c r="CA52" s="100"/>
      <c r="CB52" s="102"/>
      <c r="CC52" s="24"/>
      <c r="CD52" s="24"/>
      <c r="CE52" s="24"/>
      <c r="CF52" s="24"/>
      <c r="CG52" s="24"/>
      <c r="CH52" s="103" t="s">
        <v>65</v>
      </c>
      <c r="CI52" s="104"/>
      <c r="CJ52" s="104"/>
      <c r="CK52" s="104"/>
      <c r="CL52" s="105"/>
      <c r="CM52" s="106">
        <f>AB59+CJ39</f>
        <v>68593</v>
      </c>
      <c r="CN52" s="106"/>
      <c r="CO52" s="106"/>
      <c r="CP52" s="106"/>
      <c r="CQ52" s="131" t="s">
        <v>62</v>
      </c>
      <c r="CR52" s="132"/>
      <c r="CS52" s="133" t="s">
        <v>511</v>
      </c>
      <c r="CT52" s="134"/>
      <c r="CU52" s="135"/>
      <c r="CV52" s="24"/>
    </row>
    <row r="53" spans="1:100" ht="13.5" customHeight="1" thickBot="1" x14ac:dyDescent="0.2">
      <c r="A53" s="96">
        <v>351088</v>
      </c>
      <c r="B53" s="97"/>
      <c r="C53" s="98"/>
      <c r="D53" s="107" t="s">
        <v>562</v>
      </c>
      <c r="E53" s="108"/>
      <c r="F53" s="108"/>
      <c r="G53" s="108"/>
      <c r="H53" s="108"/>
      <c r="I53" s="108"/>
      <c r="J53" s="108"/>
      <c r="K53" s="108"/>
      <c r="L53" s="108"/>
      <c r="M53" s="108"/>
      <c r="N53" s="109"/>
      <c r="O53" s="99">
        <v>570</v>
      </c>
      <c r="P53" s="100"/>
      <c r="Q53" s="100"/>
      <c r="R53" s="101"/>
      <c r="S53" s="100"/>
      <c r="T53" s="102"/>
      <c r="U53" s="128">
        <v>353089</v>
      </c>
      <c r="V53" s="129"/>
      <c r="W53" s="130"/>
      <c r="X53" s="146" t="s">
        <v>291</v>
      </c>
      <c r="Y53" s="147"/>
      <c r="Z53" s="147"/>
      <c r="AA53" s="147"/>
      <c r="AB53" s="147"/>
      <c r="AC53" s="147"/>
      <c r="AD53" s="147"/>
      <c r="AE53" s="147"/>
      <c r="AF53" s="147"/>
      <c r="AG53" s="147"/>
      <c r="AH53" s="148"/>
      <c r="AI53" s="250">
        <v>370</v>
      </c>
      <c r="AJ53" s="251"/>
      <c r="AK53" s="251"/>
      <c r="AL53" s="252"/>
      <c r="AM53" s="251"/>
      <c r="AN53" s="253"/>
      <c r="AO53" s="96">
        <v>352104</v>
      </c>
      <c r="AP53" s="97"/>
      <c r="AQ53" s="98"/>
      <c r="AR53" s="107" t="s">
        <v>554</v>
      </c>
      <c r="AS53" s="108"/>
      <c r="AT53" s="108"/>
      <c r="AU53" s="108"/>
      <c r="AV53" s="108"/>
      <c r="AW53" s="108"/>
      <c r="AX53" s="108"/>
      <c r="AY53" s="108"/>
      <c r="AZ53" s="108"/>
      <c r="BA53" s="108"/>
      <c r="BB53" s="109"/>
      <c r="BC53" s="99">
        <v>600</v>
      </c>
      <c r="BD53" s="100"/>
      <c r="BE53" s="100"/>
      <c r="BF53" s="101"/>
      <c r="BG53" s="100"/>
      <c r="BH53" s="102"/>
      <c r="BI53" s="96">
        <v>352075</v>
      </c>
      <c r="BJ53" s="97"/>
      <c r="BK53" s="98"/>
      <c r="BL53" s="110" t="s">
        <v>191</v>
      </c>
      <c r="BM53" s="108"/>
      <c r="BN53" s="108"/>
      <c r="BO53" s="108"/>
      <c r="BP53" s="108"/>
      <c r="BQ53" s="108"/>
      <c r="BR53" s="108"/>
      <c r="BS53" s="108"/>
      <c r="BT53" s="108"/>
      <c r="BU53" s="108"/>
      <c r="BV53" s="109"/>
      <c r="BW53" s="99">
        <v>246</v>
      </c>
      <c r="BX53" s="100"/>
      <c r="BY53" s="100"/>
      <c r="BZ53" s="101"/>
      <c r="CA53" s="100"/>
      <c r="CB53" s="102"/>
      <c r="CC53" s="24"/>
      <c r="CD53" s="24"/>
      <c r="CE53" s="24"/>
      <c r="CF53" s="24"/>
      <c r="CG53" s="24"/>
      <c r="CH53" s="136" t="s">
        <v>63</v>
      </c>
      <c r="CI53" s="137"/>
      <c r="CJ53" s="137"/>
      <c r="CK53" s="137"/>
      <c r="CL53" s="138"/>
      <c r="CM53" s="139">
        <f>CM52</f>
        <v>68593</v>
      </c>
      <c r="CN53" s="139"/>
      <c r="CO53" s="139"/>
      <c r="CP53" s="139"/>
      <c r="CQ53" s="140" t="s">
        <v>62</v>
      </c>
      <c r="CR53" s="140"/>
      <c r="CS53" s="140"/>
      <c r="CT53" s="140"/>
      <c r="CU53" s="141"/>
      <c r="CV53" s="24"/>
    </row>
    <row r="54" spans="1:100" ht="13.5" customHeight="1" x14ac:dyDescent="0.15">
      <c r="A54" s="96">
        <v>351037</v>
      </c>
      <c r="B54" s="97"/>
      <c r="C54" s="98"/>
      <c r="D54" s="107" t="s">
        <v>559</v>
      </c>
      <c r="E54" s="108"/>
      <c r="F54" s="108"/>
      <c r="G54" s="108"/>
      <c r="H54" s="108"/>
      <c r="I54" s="108"/>
      <c r="J54" s="108"/>
      <c r="K54" s="108"/>
      <c r="L54" s="108"/>
      <c r="M54" s="108"/>
      <c r="N54" s="109"/>
      <c r="O54" s="99">
        <v>600</v>
      </c>
      <c r="P54" s="100"/>
      <c r="Q54" s="100"/>
      <c r="R54" s="101"/>
      <c r="S54" s="100"/>
      <c r="T54" s="102"/>
      <c r="U54" s="127">
        <v>353090</v>
      </c>
      <c r="V54" s="97"/>
      <c r="W54" s="98"/>
      <c r="X54" s="110" t="s">
        <v>293</v>
      </c>
      <c r="Y54" s="108"/>
      <c r="Z54" s="108"/>
      <c r="AA54" s="108"/>
      <c r="AB54" s="108"/>
      <c r="AC54" s="108"/>
      <c r="AD54" s="108"/>
      <c r="AE54" s="108"/>
      <c r="AF54" s="108"/>
      <c r="AG54" s="108"/>
      <c r="AH54" s="109"/>
      <c r="AI54" s="99">
        <v>60</v>
      </c>
      <c r="AJ54" s="100"/>
      <c r="AK54" s="100"/>
      <c r="AL54" s="101"/>
      <c r="AM54" s="100"/>
      <c r="AN54" s="102"/>
      <c r="AO54" s="96">
        <v>352036</v>
      </c>
      <c r="AP54" s="97"/>
      <c r="AQ54" s="98"/>
      <c r="AR54" s="110" t="s">
        <v>207</v>
      </c>
      <c r="AS54" s="108"/>
      <c r="AT54" s="108"/>
      <c r="AU54" s="108"/>
      <c r="AV54" s="108"/>
      <c r="AW54" s="108"/>
      <c r="AX54" s="108"/>
      <c r="AY54" s="108"/>
      <c r="AZ54" s="108"/>
      <c r="BA54" s="108"/>
      <c r="BB54" s="109"/>
      <c r="BC54" s="99">
        <v>322</v>
      </c>
      <c r="BD54" s="100"/>
      <c r="BE54" s="100"/>
      <c r="BF54" s="101"/>
      <c r="BG54" s="100"/>
      <c r="BH54" s="102"/>
      <c r="BI54" s="96">
        <v>352076</v>
      </c>
      <c r="BJ54" s="97"/>
      <c r="BK54" s="98"/>
      <c r="BL54" s="110" t="s">
        <v>193</v>
      </c>
      <c r="BM54" s="108"/>
      <c r="BN54" s="108"/>
      <c r="BO54" s="108"/>
      <c r="BP54" s="108"/>
      <c r="BQ54" s="108"/>
      <c r="BR54" s="108"/>
      <c r="BS54" s="108"/>
      <c r="BT54" s="108"/>
      <c r="BU54" s="108"/>
      <c r="BV54" s="109"/>
      <c r="BW54" s="99">
        <v>230</v>
      </c>
      <c r="BX54" s="100"/>
      <c r="BY54" s="100"/>
      <c r="BZ54" s="101"/>
      <c r="CA54" s="100"/>
      <c r="CB54" s="102"/>
      <c r="CC54" s="24"/>
      <c r="CD54" s="24"/>
      <c r="CE54" s="24"/>
      <c r="CF54" s="24"/>
      <c r="CG54" s="24"/>
      <c r="CH54" s="302" t="s">
        <v>64</v>
      </c>
      <c r="CI54" s="302"/>
      <c r="CJ54" s="302"/>
      <c r="CK54" s="302"/>
      <c r="CL54" s="302"/>
      <c r="CM54" s="302"/>
      <c r="CN54" s="302"/>
      <c r="CO54" s="302"/>
      <c r="CP54" s="302"/>
      <c r="CQ54" s="302"/>
      <c r="CR54" s="302"/>
      <c r="CS54" s="302"/>
      <c r="CT54" s="302"/>
      <c r="CU54" s="302"/>
      <c r="CV54" s="24"/>
    </row>
    <row r="55" spans="1:100" ht="13.5" customHeight="1" x14ac:dyDescent="0.15">
      <c r="A55" s="96">
        <v>351038</v>
      </c>
      <c r="B55" s="97"/>
      <c r="C55" s="98"/>
      <c r="D55" s="110" t="s">
        <v>127</v>
      </c>
      <c r="E55" s="108"/>
      <c r="F55" s="108"/>
      <c r="G55" s="108"/>
      <c r="H55" s="108"/>
      <c r="I55" s="108"/>
      <c r="J55" s="108"/>
      <c r="K55" s="108"/>
      <c r="L55" s="108"/>
      <c r="M55" s="108"/>
      <c r="N55" s="109"/>
      <c r="O55" s="99">
        <v>510</v>
      </c>
      <c r="P55" s="100"/>
      <c r="Q55" s="100"/>
      <c r="R55" s="101"/>
      <c r="S55" s="100"/>
      <c r="T55" s="102"/>
      <c r="U55" s="127">
        <v>353091</v>
      </c>
      <c r="V55" s="97"/>
      <c r="W55" s="98"/>
      <c r="X55" s="110" t="s">
        <v>295</v>
      </c>
      <c r="Y55" s="108"/>
      <c r="Z55" s="108"/>
      <c r="AA55" s="108"/>
      <c r="AB55" s="108"/>
      <c r="AC55" s="108"/>
      <c r="AD55" s="108"/>
      <c r="AE55" s="108"/>
      <c r="AF55" s="108"/>
      <c r="AG55" s="108"/>
      <c r="AH55" s="109"/>
      <c r="AI55" s="99">
        <v>500</v>
      </c>
      <c r="AJ55" s="100"/>
      <c r="AK55" s="100"/>
      <c r="AL55" s="101"/>
      <c r="AM55" s="100"/>
      <c r="AN55" s="102"/>
      <c r="AO55" s="96">
        <v>352037</v>
      </c>
      <c r="AP55" s="97"/>
      <c r="AQ55" s="98"/>
      <c r="AR55" s="110" t="s">
        <v>209</v>
      </c>
      <c r="AS55" s="108"/>
      <c r="AT55" s="108"/>
      <c r="AU55" s="108"/>
      <c r="AV55" s="108"/>
      <c r="AW55" s="108"/>
      <c r="AX55" s="108"/>
      <c r="AY55" s="108"/>
      <c r="AZ55" s="108"/>
      <c r="BA55" s="108"/>
      <c r="BB55" s="109"/>
      <c r="BC55" s="99">
        <v>180</v>
      </c>
      <c r="BD55" s="100"/>
      <c r="BE55" s="100"/>
      <c r="BF55" s="101"/>
      <c r="BG55" s="100"/>
      <c r="BH55" s="102"/>
      <c r="BI55" s="96">
        <v>352077</v>
      </c>
      <c r="BJ55" s="97"/>
      <c r="BK55" s="98"/>
      <c r="BL55" s="110" t="s">
        <v>195</v>
      </c>
      <c r="BM55" s="108"/>
      <c r="BN55" s="108"/>
      <c r="BO55" s="108"/>
      <c r="BP55" s="108"/>
      <c r="BQ55" s="108"/>
      <c r="BR55" s="108"/>
      <c r="BS55" s="108"/>
      <c r="BT55" s="108"/>
      <c r="BU55" s="108"/>
      <c r="BV55" s="109"/>
      <c r="BW55" s="99">
        <v>52</v>
      </c>
      <c r="BX55" s="100"/>
      <c r="BY55" s="100"/>
      <c r="BZ55" s="101"/>
      <c r="CA55" s="100"/>
      <c r="CB55" s="102"/>
      <c r="CC55" s="24"/>
      <c r="CD55" s="24"/>
      <c r="CE55" s="24"/>
      <c r="CF55" s="24"/>
      <c r="CG55" s="24"/>
      <c r="CH55" s="303"/>
      <c r="CI55" s="303"/>
      <c r="CJ55" s="303"/>
      <c r="CK55" s="303"/>
      <c r="CL55" s="303"/>
      <c r="CM55" s="303"/>
      <c r="CN55" s="303"/>
      <c r="CO55" s="303"/>
      <c r="CP55" s="303"/>
      <c r="CQ55" s="303"/>
      <c r="CR55" s="303"/>
      <c r="CS55" s="303"/>
      <c r="CT55" s="303"/>
      <c r="CU55" s="303"/>
      <c r="CV55" s="24"/>
    </row>
    <row r="56" spans="1:100" ht="13.5" customHeight="1" thickBot="1" x14ac:dyDescent="0.2">
      <c r="A56" s="96">
        <v>351039</v>
      </c>
      <c r="B56" s="97"/>
      <c r="C56" s="98"/>
      <c r="D56" s="110" t="s">
        <v>129</v>
      </c>
      <c r="E56" s="108"/>
      <c r="F56" s="108"/>
      <c r="G56" s="108"/>
      <c r="H56" s="108"/>
      <c r="I56" s="108"/>
      <c r="J56" s="108"/>
      <c r="K56" s="108"/>
      <c r="L56" s="108"/>
      <c r="M56" s="108"/>
      <c r="N56" s="109"/>
      <c r="O56" s="99">
        <v>520</v>
      </c>
      <c r="P56" s="100"/>
      <c r="Q56" s="100"/>
      <c r="R56" s="101"/>
      <c r="S56" s="100"/>
      <c r="T56" s="102"/>
      <c r="U56" s="127">
        <v>353097</v>
      </c>
      <c r="V56" s="97"/>
      <c r="W56" s="98"/>
      <c r="X56" s="110" t="s">
        <v>501</v>
      </c>
      <c r="Y56" s="108"/>
      <c r="Z56" s="108"/>
      <c r="AA56" s="108"/>
      <c r="AB56" s="108"/>
      <c r="AC56" s="108"/>
      <c r="AD56" s="108"/>
      <c r="AE56" s="108"/>
      <c r="AF56" s="108"/>
      <c r="AG56" s="108"/>
      <c r="AH56" s="109"/>
      <c r="AI56" s="99">
        <v>630</v>
      </c>
      <c r="AJ56" s="100"/>
      <c r="AK56" s="100"/>
      <c r="AL56" s="101"/>
      <c r="AM56" s="100"/>
      <c r="AN56" s="102"/>
      <c r="AO56" s="96">
        <v>352038</v>
      </c>
      <c r="AP56" s="97"/>
      <c r="AQ56" s="98"/>
      <c r="AR56" s="110" t="s">
        <v>210</v>
      </c>
      <c r="AS56" s="108"/>
      <c r="AT56" s="108"/>
      <c r="AU56" s="108"/>
      <c r="AV56" s="108"/>
      <c r="AW56" s="108"/>
      <c r="AX56" s="108"/>
      <c r="AY56" s="108"/>
      <c r="AZ56" s="108"/>
      <c r="BA56" s="108"/>
      <c r="BB56" s="109"/>
      <c r="BC56" s="99">
        <v>350</v>
      </c>
      <c r="BD56" s="100"/>
      <c r="BE56" s="100"/>
      <c r="BF56" s="101"/>
      <c r="BG56" s="100"/>
      <c r="BH56" s="102"/>
      <c r="BI56" s="152" t="s">
        <v>197</v>
      </c>
      <c r="BJ56" s="122"/>
      <c r="BK56" s="122"/>
      <c r="BL56" s="122"/>
      <c r="BM56" s="122"/>
      <c r="BN56" s="122"/>
      <c r="BO56" s="122"/>
      <c r="BP56" s="122"/>
      <c r="BQ56" s="122"/>
      <c r="BR56" s="122"/>
      <c r="BS56" s="122"/>
      <c r="BT56" s="122"/>
      <c r="BU56" s="122"/>
      <c r="BV56" s="123"/>
      <c r="BW56" s="142">
        <f>SUM(BW45:BW55)</f>
        <v>3308</v>
      </c>
      <c r="BX56" s="143"/>
      <c r="BY56" s="144"/>
      <c r="BZ56" s="124" t="str">
        <f>IF(COUNTA(BZ45:BZ55)=0,"",SUMIF(BZ45:BZ55,"●",BW45:BW55)+SUM(BZ45:BZ55))</f>
        <v/>
      </c>
      <c r="CA56" s="125"/>
      <c r="CB56" s="126"/>
      <c r="CC56" s="24"/>
      <c r="CD56" s="24"/>
      <c r="CE56" s="24"/>
      <c r="CF56" s="24"/>
      <c r="CG56" s="24"/>
      <c r="CH56" s="24"/>
      <c r="CI56" s="24"/>
      <c r="CJ56" s="24"/>
      <c r="CK56" s="24"/>
      <c r="CL56" s="24"/>
      <c r="CM56" s="24"/>
      <c r="CN56" s="24"/>
      <c r="CO56" s="24"/>
      <c r="CP56" s="24"/>
      <c r="CQ56" s="24"/>
      <c r="CR56" s="24"/>
      <c r="CS56" s="24"/>
      <c r="CT56" s="24"/>
      <c r="CU56" s="24"/>
      <c r="CV56" s="24"/>
    </row>
    <row r="57" spans="1:100" ht="13.5" customHeight="1" x14ac:dyDescent="0.15">
      <c r="A57" s="96">
        <v>351040</v>
      </c>
      <c r="B57" s="97"/>
      <c r="C57" s="98"/>
      <c r="D57" s="110" t="s">
        <v>131</v>
      </c>
      <c r="E57" s="108"/>
      <c r="F57" s="108"/>
      <c r="G57" s="108"/>
      <c r="H57" s="108"/>
      <c r="I57" s="108"/>
      <c r="J57" s="108"/>
      <c r="K57" s="108"/>
      <c r="L57" s="108"/>
      <c r="M57" s="108"/>
      <c r="N57" s="109"/>
      <c r="O57" s="99">
        <v>1110</v>
      </c>
      <c r="P57" s="100"/>
      <c r="Q57" s="100"/>
      <c r="R57" s="101"/>
      <c r="S57" s="100"/>
      <c r="T57" s="102"/>
      <c r="U57" s="127">
        <v>353099</v>
      </c>
      <c r="V57" s="97"/>
      <c r="W57" s="98"/>
      <c r="X57" s="110" t="s">
        <v>507</v>
      </c>
      <c r="Y57" s="108"/>
      <c r="Z57" s="108"/>
      <c r="AA57" s="108"/>
      <c r="AB57" s="108"/>
      <c r="AC57" s="108"/>
      <c r="AD57" s="108"/>
      <c r="AE57" s="108"/>
      <c r="AF57" s="108"/>
      <c r="AG57" s="108"/>
      <c r="AH57" s="109"/>
      <c r="AI57" s="99">
        <v>320</v>
      </c>
      <c r="AJ57" s="100"/>
      <c r="AK57" s="100"/>
      <c r="AL57" s="101"/>
      <c r="AM57" s="100"/>
      <c r="AN57" s="102"/>
      <c r="AO57" s="96">
        <v>352039</v>
      </c>
      <c r="AP57" s="97"/>
      <c r="AQ57" s="98"/>
      <c r="AR57" s="107" t="s">
        <v>549</v>
      </c>
      <c r="AS57" s="108"/>
      <c r="AT57" s="108"/>
      <c r="AU57" s="108"/>
      <c r="AV57" s="108"/>
      <c r="AW57" s="108"/>
      <c r="AX57" s="108"/>
      <c r="AY57" s="108"/>
      <c r="AZ57" s="108"/>
      <c r="BA57" s="108"/>
      <c r="BB57" s="109"/>
      <c r="BC57" s="99">
        <v>340</v>
      </c>
      <c r="BD57" s="100"/>
      <c r="BE57" s="100"/>
      <c r="BF57" s="101"/>
      <c r="BG57" s="100"/>
      <c r="BH57" s="102"/>
      <c r="CC57" s="24"/>
      <c r="CD57" s="24"/>
      <c r="CE57" s="24"/>
      <c r="CF57" s="24"/>
      <c r="CG57" s="24"/>
      <c r="CH57" s="24"/>
      <c r="CI57" s="24"/>
      <c r="CJ57" s="24"/>
      <c r="CK57" s="24"/>
      <c r="CL57" s="24"/>
      <c r="CM57" s="24"/>
      <c r="CN57" s="24"/>
      <c r="CO57" s="24"/>
      <c r="CP57" s="24"/>
      <c r="CQ57" s="24"/>
      <c r="CR57" s="24"/>
      <c r="CS57" s="24"/>
      <c r="CT57" s="24"/>
      <c r="CU57" s="24"/>
      <c r="CV57" s="24"/>
    </row>
    <row r="58" spans="1:100" ht="13.5" customHeight="1" thickBot="1" x14ac:dyDescent="0.2">
      <c r="A58" s="96">
        <v>351041</v>
      </c>
      <c r="B58" s="97"/>
      <c r="C58" s="98"/>
      <c r="D58" s="110" t="s">
        <v>133</v>
      </c>
      <c r="E58" s="108"/>
      <c r="F58" s="108"/>
      <c r="G58" s="108"/>
      <c r="H58" s="108"/>
      <c r="I58" s="108"/>
      <c r="J58" s="108"/>
      <c r="K58" s="108"/>
      <c r="L58" s="108"/>
      <c r="M58" s="108"/>
      <c r="N58" s="109"/>
      <c r="O58" s="99">
        <v>55</v>
      </c>
      <c r="P58" s="100"/>
      <c r="Q58" s="100"/>
      <c r="R58" s="101"/>
      <c r="S58" s="100"/>
      <c r="T58" s="102"/>
      <c r="U58" s="121" t="s">
        <v>542</v>
      </c>
      <c r="V58" s="122"/>
      <c r="W58" s="122"/>
      <c r="X58" s="122"/>
      <c r="Y58" s="122"/>
      <c r="Z58" s="122"/>
      <c r="AA58" s="122"/>
      <c r="AB58" s="122"/>
      <c r="AC58" s="122"/>
      <c r="AD58" s="122"/>
      <c r="AE58" s="122"/>
      <c r="AF58" s="122"/>
      <c r="AG58" s="122"/>
      <c r="AH58" s="123"/>
      <c r="AI58" s="142">
        <f>SUM(AI53:AI57)</f>
        <v>1880</v>
      </c>
      <c r="AJ58" s="143"/>
      <c r="AK58" s="144"/>
      <c r="AL58" s="124" t="str">
        <f>IF(COUNTA(AL53:AL57)=0,"",SUMIF(AL53:AL57,"●",AI53:AI57)+SUM(AL53:AL57))</f>
        <v/>
      </c>
      <c r="AM58" s="125"/>
      <c r="AN58" s="126"/>
      <c r="AO58" s="152" t="s">
        <v>213</v>
      </c>
      <c r="AP58" s="122"/>
      <c r="AQ58" s="122"/>
      <c r="AR58" s="122"/>
      <c r="AS58" s="122"/>
      <c r="AT58" s="122"/>
      <c r="AU58" s="122"/>
      <c r="AV58" s="122"/>
      <c r="AW58" s="122"/>
      <c r="AX58" s="122"/>
      <c r="AY58" s="122"/>
      <c r="AZ58" s="122"/>
      <c r="BA58" s="122"/>
      <c r="BB58" s="123"/>
      <c r="BC58" s="142">
        <f>SUM(BC48:BC57)</f>
        <v>3306</v>
      </c>
      <c r="BD58" s="143"/>
      <c r="BE58" s="144"/>
      <c r="BF58" s="124" t="str">
        <f>IF(COUNTA(BF48:BF57)=0,"",SUMIF(BF48:BF57,"●",BC48:BC57)+SUM(BF48:BF57))</f>
        <v/>
      </c>
      <c r="BG58" s="125"/>
      <c r="BH58" s="126"/>
      <c r="CC58" s="24"/>
      <c r="CD58" s="24"/>
      <c r="CE58" s="24"/>
      <c r="CF58" s="24"/>
      <c r="CG58" s="24"/>
      <c r="CH58" s="24"/>
      <c r="CI58" s="24"/>
      <c r="CJ58" s="24"/>
      <c r="CK58" s="24"/>
      <c r="CL58" s="24"/>
      <c r="CM58" s="24"/>
      <c r="CN58" s="24"/>
      <c r="CO58" s="24"/>
      <c r="CP58" s="24"/>
      <c r="CQ58" s="24"/>
      <c r="CR58" s="24"/>
      <c r="CS58" s="24"/>
      <c r="CT58" s="24"/>
      <c r="CU58" s="24"/>
      <c r="CV58" s="24"/>
    </row>
    <row r="59" spans="1:100" ht="13.5" customHeight="1" x14ac:dyDescent="0.15">
      <c r="A59" s="96">
        <v>351042</v>
      </c>
      <c r="B59" s="97"/>
      <c r="C59" s="98"/>
      <c r="D59" s="110" t="s">
        <v>483</v>
      </c>
      <c r="E59" s="108"/>
      <c r="F59" s="108"/>
      <c r="G59" s="108"/>
      <c r="H59" s="108"/>
      <c r="I59" s="108"/>
      <c r="J59" s="108"/>
      <c r="K59" s="108"/>
      <c r="L59" s="108"/>
      <c r="M59" s="108"/>
      <c r="N59" s="109"/>
      <c r="O59" s="99">
        <v>220</v>
      </c>
      <c r="P59" s="100"/>
      <c r="Q59" s="100"/>
      <c r="R59" s="101"/>
      <c r="S59" s="100"/>
      <c r="T59" s="102"/>
      <c r="U59" s="254" t="s">
        <v>63</v>
      </c>
      <c r="V59" s="254"/>
      <c r="W59" s="254"/>
      <c r="X59" s="254"/>
      <c r="Y59" s="254"/>
      <c r="Z59" s="254"/>
      <c r="AA59" s="254"/>
      <c r="AB59" s="256">
        <f>O21+O36+O47+O61+AI23+AI37+AI48+AI52+AI58</f>
        <v>30208</v>
      </c>
      <c r="AC59" s="257"/>
      <c r="AD59" s="257"/>
      <c r="AE59" s="257"/>
      <c r="AF59" s="257"/>
      <c r="AG59" s="257"/>
      <c r="AH59" s="258"/>
      <c r="AI59" s="265"/>
      <c r="AJ59" s="266"/>
      <c r="AK59" s="266"/>
      <c r="AL59" s="266"/>
      <c r="AM59" s="266"/>
      <c r="AN59" s="267"/>
      <c r="CC59" s="24"/>
      <c r="CD59" s="24"/>
      <c r="CE59" s="24"/>
      <c r="CF59" s="24"/>
      <c r="CG59" s="24"/>
      <c r="CH59" s="24"/>
      <c r="CI59" s="24"/>
      <c r="CJ59" s="24"/>
      <c r="CK59" s="24"/>
      <c r="CL59" s="24"/>
      <c r="CM59" s="24"/>
      <c r="CN59" s="24"/>
      <c r="CO59" s="24"/>
      <c r="CP59" s="24"/>
      <c r="CQ59" s="24"/>
      <c r="CR59" s="24"/>
      <c r="CS59" s="24"/>
      <c r="CT59" s="24"/>
      <c r="CU59" s="24"/>
      <c r="CV59" s="24"/>
    </row>
    <row r="60" spans="1:100" ht="13.5" customHeight="1" x14ac:dyDescent="0.15">
      <c r="A60" s="96">
        <v>351043</v>
      </c>
      <c r="B60" s="97"/>
      <c r="C60" s="98"/>
      <c r="D60" s="110" t="s">
        <v>516</v>
      </c>
      <c r="E60" s="108"/>
      <c r="F60" s="108"/>
      <c r="G60" s="108"/>
      <c r="H60" s="108"/>
      <c r="I60" s="108"/>
      <c r="J60" s="108"/>
      <c r="K60" s="108"/>
      <c r="L60" s="108"/>
      <c r="M60" s="108"/>
      <c r="N60" s="109"/>
      <c r="O60" s="99">
        <v>480</v>
      </c>
      <c r="P60" s="100"/>
      <c r="Q60" s="102"/>
      <c r="R60" s="101"/>
      <c r="S60" s="100"/>
      <c r="T60" s="102"/>
      <c r="U60" s="254"/>
      <c r="V60" s="254"/>
      <c r="W60" s="254"/>
      <c r="X60" s="254"/>
      <c r="Y60" s="254"/>
      <c r="Z60" s="254"/>
      <c r="AA60" s="254"/>
      <c r="AB60" s="259"/>
      <c r="AC60" s="260"/>
      <c r="AD60" s="260"/>
      <c r="AE60" s="260"/>
      <c r="AF60" s="260"/>
      <c r="AG60" s="260"/>
      <c r="AH60" s="261"/>
      <c r="AI60" s="265"/>
      <c r="AJ60" s="266"/>
      <c r="AK60" s="266"/>
      <c r="AL60" s="266"/>
      <c r="AM60" s="266"/>
      <c r="AN60" s="267"/>
      <c r="CC60" s="24"/>
      <c r="CD60" s="24"/>
      <c r="CE60" s="24"/>
      <c r="CF60" s="24"/>
      <c r="CG60" s="24"/>
      <c r="CH60" s="24"/>
      <c r="CI60" s="24"/>
      <c r="CJ60" s="24"/>
      <c r="CK60" s="24"/>
      <c r="CL60" s="24"/>
      <c r="CM60" s="24"/>
      <c r="CN60" s="24"/>
      <c r="CO60" s="24"/>
      <c r="CP60" s="24"/>
      <c r="CQ60" s="24"/>
      <c r="CR60" s="24"/>
      <c r="CS60" s="24"/>
      <c r="CT60" s="24"/>
      <c r="CU60" s="24"/>
      <c r="CV60" s="24"/>
    </row>
    <row r="61" spans="1:100" ht="13.5" customHeight="1" thickBot="1" x14ac:dyDescent="0.2">
      <c r="A61" s="150" t="s">
        <v>541</v>
      </c>
      <c r="B61" s="119"/>
      <c r="C61" s="119"/>
      <c r="D61" s="119"/>
      <c r="E61" s="119"/>
      <c r="F61" s="119"/>
      <c r="G61" s="119"/>
      <c r="H61" s="119"/>
      <c r="I61" s="119"/>
      <c r="J61" s="119"/>
      <c r="K61" s="119"/>
      <c r="L61" s="119"/>
      <c r="M61" s="119"/>
      <c r="N61" s="120"/>
      <c r="O61" s="111">
        <f>SUM(O48:O60)</f>
        <v>6205</v>
      </c>
      <c r="P61" s="112"/>
      <c r="Q61" s="113"/>
      <c r="R61" s="151" t="str">
        <f>IF(COUNTA(R48:R60)=0,"",SUMIF(R48:R60,"●",O48:O60)+SUM(R48:R60))</f>
        <v/>
      </c>
      <c r="S61" s="112"/>
      <c r="T61" s="113"/>
      <c r="U61" s="255"/>
      <c r="V61" s="255"/>
      <c r="W61" s="255"/>
      <c r="X61" s="255"/>
      <c r="Y61" s="255"/>
      <c r="Z61" s="255"/>
      <c r="AA61" s="255"/>
      <c r="AB61" s="262"/>
      <c r="AC61" s="263"/>
      <c r="AD61" s="263"/>
      <c r="AE61" s="263"/>
      <c r="AF61" s="263"/>
      <c r="AG61" s="263"/>
      <c r="AH61" s="264"/>
      <c r="AI61" s="268"/>
      <c r="AJ61" s="269"/>
      <c r="AK61" s="269"/>
      <c r="AL61" s="269"/>
      <c r="AM61" s="269"/>
      <c r="AN61" s="270"/>
      <c r="AY61" s="24"/>
      <c r="BI61" s="48"/>
      <c r="BJ61" s="48"/>
      <c r="BK61" s="48"/>
      <c r="BL61" s="48"/>
      <c r="BM61" s="48"/>
      <c r="BN61" s="48"/>
      <c r="BO61" s="48"/>
      <c r="BP61" s="48"/>
      <c r="BQ61" s="48"/>
      <c r="BR61" s="48"/>
      <c r="BS61" s="48"/>
      <c r="BT61" s="48"/>
      <c r="BU61" s="48"/>
      <c r="BV61" s="48"/>
      <c r="BW61" s="48"/>
      <c r="BX61" s="48"/>
      <c r="BY61" s="48"/>
      <c r="BZ61" s="48"/>
      <c r="CA61" s="48"/>
      <c r="CB61" s="48"/>
      <c r="CC61" s="47"/>
      <c r="CD61" s="47"/>
      <c r="CE61" s="47"/>
      <c r="CF61" s="47"/>
      <c r="CG61" s="47"/>
      <c r="CH61" s="47"/>
      <c r="CI61" s="47"/>
      <c r="CJ61" s="47"/>
      <c r="CK61" s="47"/>
      <c r="CL61" s="47"/>
      <c r="CM61" s="47"/>
      <c r="CN61" s="47"/>
      <c r="CO61" s="47"/>
      <c r="CP61" s="47"/>
      <c r="CQ61" s="47"/>
      <c r="CR61" s="47"/>
      <c r="CS61" s="47"/>
      <c r="CT61" s="47"/>
      <c r="CU61" s="47"/>
      <c r="CV61" s="47"/>
    </row>
    <row r="62" spans="1:100" ht="13.5" customHeight="1" thickTop="1" x14ac:dyDescent="0.15">
      <c r="A62" s="45"/>
      <c r="B62" s="45"/>
      <c r="C62" s="45"/>
      <c r="D62" s="45"/>
      <c r="E62" s="45"/>
      <c r="F62" s="45"/>
      <c r="G62" s="45"/>
      <c r="H62" s="45"/>
      <c r="I62" s="45"/>
      <c r="J62" s="45"/>
      <c r="K62" s="45"/>
      <c r="L62" s="45"/>
      <c r="M62" s="45"/>
      <c r="N62" s="45"/>
      <c r="O62" s="45"/>
      <c r="P62" s="45"/>
      <c r="Q62" s="45"/>
      <c r="R62" s="46"/>
      <c r="S62" s="46"/>
      <c r="T62" s="46"/>
      <c r="U62" s="24"/>
      <c r="V62" s="24"/>
      <c r="W62" s="24"/>
      <c r="X62" s="24"/>
      <c r="Y62" s="24"/>
      <c r="Z62" s="24"/>
      <c r="AA62" s="24"/>
      <c r="AB62" s="24"/>
      <c r="AC62" s="24"/>
      <c r="AD62" s="24"/>
      <c r="AE62" s="24"/>
      <c r="AF62" s="24"/>
      <c r="AG62" s="24"/>
      <c r="AH62" s="24"/>
      <c r="AI62" s="24"/>
      <c r="AJ62" s="24"/>
      <c r="AK62" s="24"/>
      <c r="AL62" s="24"/>
      <c r="AM62" s="24"/>
      <c r="AN62" s="24"/>
      <c r="AO62" s="48"/>
      <c r="AP62" s="48"/>
      <c r="AQ62" s="48"/>
      <c r="AR62" s="48"/>
      <c r="AS62" s="48"/>
      <c r="AT62" s="48"/>
      <c r="AU62" s="48"/>
      <c r="AV62" s="48"/>
      <c r="AW62" s="48"/>
      <c r="AX62" s="48"/>
      <c r="AY62" s="47"/>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90" t="s">
        <v>527</v>
      </c>
      <c r="CC62" s="91"/>
      <c r="CD62" s="91"/>
      <c r="CE62" s="91"/>
      <c r="CF62" s="91"/>
      <c r="CG62" s="91"/>
      <c r="CH62" s="91"/>
      <c r="CI62" s="91"/>
      <c r="CJ62" s="91"/>
      <c r="CK62" s="91"/>
      <c r="CL62" s="91"/>
      <c r="CM62" s="91"/>
      <c r="CN62" s="91"/>
      <c r="CO62" s="91"/>
      <c r="CP62" s="91"/>
      <c r="CQ62" s="91"/>
      <c r="CR62" s="91"/>
      <c r="CS62" s="91"/>
      <c r="CT62" s="91"/>
      <c r="CU62" s="91"/>
      <c r="CV62" s="92"/>
    </row>
    <row r="63" spans="1:100" ht="13.5" customHeight="1" thickBot="1" x14ac:dyDescent="0.2">
      <c r="U63" s="80"/>
      <c r="V63" s="80"/>
      <c r="W63" s="80"/>
      <c r="X63" s="80"/>
      <c r="Y63" s="80"/>
      <c r="Z63" s="80"/>
      <c r="AA63" s="80"/>
      <c r="AB63" s="80"/>
      <c r="AC63" s="80"/>
      <c r="AD63" s="80"/>
      <c r="AE63" s="80"/>
      <c r="AF63" s="80"/>
      <c r="AG63" s="80"/>
      <c r="AH63" s="80"/>
      <c r="AI63" s="80"/>
      <c r="AJ63" s="80"/>
      <c r="AK63" s="80"/>
      <c r="AL63" s="80"/>
      <c r="AM63" s="80"/>
      <c r="AN63" s="80"/>
      <c r="AO63" s="47"/>
      <c r="AP63" s="47"/>
      <c r="AQ63" s="47"/>
      <c r="AR63" s="47"/>
      <c r="AS63" s="47"/>
      <c r="AT63" s="47"/>
      <c r="AU63" s="47"/>
      <c r="AV63" s="47"/>
      <c r="AW63" s="47"/>
      <c r="AX63" s="47"/>
      <c r="AY63" s="47"/>
      <c r="AZ63" s="47"/>
      <c r="BA63" s="47"/>
      <c r="BB63" s="47"/>
      <c r="BC63" s="47"/>
      <c r="BD63" s="47"/>
      <c r="BE63" s="47"/>
      <c r="BF63" s="47"/>
      <c r="BG63" s="47"/>
      <c r="BH63" s="47"/>
      <c r="BI63" s="48"/>
      <c r="BJ63" s="48"/>
      <c r="BK63" s="48"/>
      <c r="BL63" s="48"/>
      <c r="BM63" s="48"/>
      <c r="BN63" s="48"/>
      <c r="BO63" s="48"/>
      <c r="BP63" s="48"/>
      <c r="BQ63" s="48"/>
      <c r="BR63" s="48"/>
      <c r="BS63" s="48"/>
      <c r="BT63" s="48"/>
      <c r="BU63" s="48"/>
      <c r="BV63" s="48"/>
      <c r="BW63" s="48"/>
      <c r="BX63" s="48"/>
      <c r="BY63" s="48"/>
      <c r="BZ63" s="48"/>
      <c r="CA63" s="48"/>
      <c r="CB63" s="93"/>
      <c r="CC63" s="94"/>
      <c r="CD63" s="94"/>
      <c r="CE63" s="94"/>
      <c r="CF63" s="94"/>
      <c r="CG63" s="94"/>
      <c r="CH63" s="94"/>
      <c r="CI63" s="94"/>
      <c r="CJ63" s="94"/>
      <c r="CK63" s="94"/>
      <c r="CL63" s="94"/>
      <c r="CM63" s="94"/>
      <c r="CN63" s="94"/>
      <c r="CO63" s="94"/>
      <c r="CP63" s="94"/>
      <c r="CQ63" s="94"/>
      <c r="CR63" s="94"/>
      <c r="CS63" s="94"/>
      <c r="CT63" s="94"/>
      <c r="CU63" s="94"/>
      <c r="CV63" s="95"/>
    </row>
    <row r="64" spans="1:100" ht="13.5" customHeight="1" x14ac:dyDescent="0.15">
      <c r="A64" s="77" t="s">
        <v>499</v>
      </c>
      <c r="U64" s="24"/>
      <c r="V64" s="24"/>
      <c r="W64" s="24"/>
      <c r="X64" s="24"/>
      <c r="Y64" s="24"/>
      <c r="Z64" s="24"/>
      <c r="AA64" s="24"/>
      <c r="AB64" s="24"/>
      <c r="AC64" s="24"/>
      <c r="AD64" s="24"/>
      <c r="AE64" s="24"/>
      <c r="AF64" s="24"/>
      <c r="AG64" s="24"/>
      <c r="AH64" s="24"/>
      <c r="AI64" s="24"/>
      <c r="AJ64" s="24"/>
      <c r="AK64" s="24"/>
      <c r="AL64" s="24"/>
      <c r="AM64" s="24"/>
      <c r="AN64" s="24"/>
      <c r="AO64" s="47"/>
      <c r="AP64" s="47"/>
      <c r="AQ64" s="47"/>
      <c r="AR64" s="47"/>
      <c r="AS64" s="47"/>
      <c r="AT64" s="47"/>
      <c r="AU64" s="47"/>
      <c r="AV64" s="47"/>
      <c r="AW64" s="47"/>
      <c r="AX64" s="47"/>
      <c r="AY64" s="47"/>
      <c r="AZ64" s="47"/>
      <c r="BA64" s="47"/>
      <c r="BB64" s="47"/>
      <c r="BC64" s="47"/>
      <c r="BD64" s="47"/>
      <c r="BE64" s="47"/>
      <c r="BF64" s="47"/>
      <c r="BG64" s="47"/>
      <c r="BH64" s="47"/>
      <c r="BJ64" s="308" t="s">
        <v>36</v>
      </c>
      <c r="BK64" s="308"/>
      <c r="BL64" s="308"/>
      <c r="BM64" s="308"/>
      <c r="BN64" s="308"/>
      <c r="BO64" s="308"/>
      <c r="BP64" s="308"/>
      <c r="BQ64" s="308"/>
      <c r="BR64" s="308"/>
      <c r="BS64" s="308"/>
      <c r="BT64" s="308"/>
      <c r="BU64" s="308"/>
      <c r="BV64" s="308"/>
      <c r="BW64" s="308"/>
      <c r="BX64" s="308"/>
      <c r="CB64" s="315" t="s">
        <v>49</v>
      </c>
      <c r="CC64" s="316"/>
      <c r="CD64" s="316"/>
      <c r="CE64" s="316"/>
      <c r="CF64" s="316"/>
      <c r="CG64" s="316"/>
      <c r="CH64" s="316"/>
      <c r="CI64" s="316"/>
      <c r="CJ64" s="316"/>
      <c r="CK64" s="316"/>
      <c r="CL64" s="316"/>
      <c r="CM64" s="316"/>
      <c r="CN64" s="316"/>
      <c r="CO64" s="316"/>
      <c r="CP64" s="316"/>
      <c r="CQ64" s="316"/>
      <c r="CR64" s="316"/>
      <c r="CS64" s="316"/>
      <c r="CT64" s="316"/>
      <c r="CU64" s="316"/>
      <c r="CV64" s="317"/>
    </row>
    <row r="65" spans="1:100" ht="13.5" customHeight="1" x14ac:dyDescent="0.15">
      <c r="A65" s="77" t="s">
        <v>500</v>
      </c>
      <c r="U65" s="24"/>
      <c r="V65" s="24"/>
      <c r="W65" s="24"/>
      <c r="X65" s="24"/>
      <c r="Y65" s="24"/>
      <c r="Z65" s="24"/>
      <c r="AA65" s="24"/>
      <c r="AB65" s="24"/>
      <c r="AC65" s="24"/>
      <c r="AD65" s="24"/>
      <c r="AE65" s="24"/>
      <c r="AF65" s="24"/>
      <c r="AG65" s="24"/>
      <c r="AH65" s="24"/>
      <c r="AI65" s="24"/>
      <c r="AJ65" s="24"/>
      <c r="AK65" s="24"/>
      <c r="AL65" s="24"/>
      <c r="AM65" s="24"/>
      <c r="AN65" s="24"/>
      <c r="AW65" s="24"/>
      <c r="AY65" s="333" t="s">
        <v>37</v>
      </c>
      <c r="AZ65" s="334"/>
      <c r="BA65" s="334"/>
      <c r="BB65" s="334"/>
      <c r="BC65" s="334"/>
      <c r="BD65" s="334"/>
      <c r="BE65" s="334"/>
      <c r="BF65" s="335"/>
      <c r="BJ65" s="308"/>
      <c r="BK65" s="308"/>
      <c r="BL65" s="308"/>
      <c r="BM65" s="308"/>
      <c r="BN65" s="308"/>
      <c r="BO65" s="308"/>
      <c r="BP65" s="308"/>
      <c r="BQ65" s="308"/>
      <c r="BR65" s="308"/>
      <c r="BS65" s="308"/>
      <c r="BT65" s="308"/>
      <c r="BU65" s="308"/>
      <c r="BV65" s="308"/>
      <c r="BW65" s="308"/>
      <c r="BX65" s="308"/>
      <c r="CB65" s="318"/>
      <c r="CC65" s="319"/>
      <c r="CD65" s="319"/>
      <c r="CE65" s="319"/>
      <c r="CF65" s="319"/>
      <c r="CG65" s="319"/>
      <c r="CH65" s="319"/>
      <c r="CI65" s="319"/>
      <c r="CJ65" s="319"/>
      <c r="CK65" s="319"/>
      <c r="CL65" s="319"/>
      <c r="CM65" s="319"/>
      <c r="CN65" s="319"/>
      <c r="CO65" s="319"/>
      <c r="CP65" s="319"/>
      <c r="CQ65" s="319"/>
      <c r="CR65" s="319"/>
      <c r="CS65" s="319"/>
      <c r="CT65" s="319"/>
      <c r="CU65" s="319"/>
      <c r="CV65" s="320"/>
    </row>
    <row r="66" spans="1:100" ht="13.5" customHeight="1" x14ac:dyDescent="0.15">
      <c r="A66" s="77" t="s">
        <v>531</v>
      </c>
      <c r="U66" s="47"/>
      <c r="V66" s="47"/>
      <c r="W66" s="47"/>
      <c r="X66" s="47"/>
      <c r="Y66" s="47"/>
      <c r="Z66" s="47"/>
      <c r="AA66" s="47"/>
      <c r="AB66" s="47"/>
      <c r="AC66" s="47"/>
      <c r="AD66" s="47"/>
      <c r="AE66" s="47"/>
      <c r="AF66" s="47"/>
      <c r="AG66" s="47"/>
      <c r="AH66" s="47"/>
      <c r="AI66" s="47"/>
      <c r="AJ66" s="47"/>
      <c r="AK66" s="47"/>
      <c r="AL66" s="47"/>
      <c r="AM66" s="47"/>
      <c r="AN66" s="47"/>
      <c r="AW66" s="24"/>
      <c r="AY66" s="330" t="s">
        <v>38</v>
      </c>
      <c r="AZ66" s="331"/>
      <c r="BA66" s="331"/>
      <c r="BB66" s="332"/>
      <c r="BC66" s="328" t="s">
        <v>39</v>
      </c>
      <c r="BD66" s="328"/>
      <c r="BE66" s="328"/>
      <c r="BF66" s="328"/>
      <c r="BJ66" s="309" t="s">
        <v>47</v>
      </c>
      <c r="BK66" s="310"/>
      <c r="BL66" s="310"/>
      <c r="BM66" s="310"/>
      <c r="BN66" s="310"/>
      <c r="BO66" s="310"/>
      <c r="BP66" s="310"/>
      <c r="BQ66" s="310"/>
      <c r="BR66" s="310"/>
      <c r="BS66" s="310"/>
      <c r="BT66" s="310"/>
      <c r="BU66" s="310"/>
      <c r="BV66" s="310"/>
      <c r="BW66" s="310"/>
      <c r="BX66" s="311"/>
      <c r="CB66" s="321" t="s">
        <v>52</v>
      </c>
      <c r="CC66" s="322"/>
      <c r="CD66" s="322"/>
      <c r="CE66" s="322"/>
      <c r="CF66" s="322"/>
      <c r="CG66" s="322"/>
      <c r="CH66" s="322"/>
      <c r="CI66" s="322"/>
      <c r="CJ66" s="322"/>
      <c r="CK66" s="322"/>
      <c r="CL66" s="322"/>
      <c r="CM66" s="322"/>
      <c r="CN66" s="322"/>
      <c r="CO66" s="322"/>
      <c r="CP66" s="322"/>
      <c r="CQ66" s="322"/>
      <c r="CR66" s="322"/>
      <c r="CS66" s="322"/>
      <c r="CT66" s="322"/>
      <c r="CU66" s="322"/>
      <c r="CV66" s="323"/>
    </row>
    <row r="67" spans="1:100" ht="13.5" customHeight="1" x14ac:dyDescent="0.15">
      <c r="A67" s="77" t="s">
        <v>532</v>
      </c>
      <c r="U67" s="47"/>
      <c r="V67" s="47"/>
      <c r="W67" s="47"/>
      <c r="X67" s="47"/>
      <c r="Y67" s="47"/>
      <c r="Z67" s="47"/>
      <c r="AA67" s="47"/>
      <c r="AB67" s="47"/>
      <c r="AC67" s="47"/>
      <c r="AD67" s="47"/>
      <c r="AE67" s="47"/>
      <c r="AF67" s="47"/>
      <c r="AG67" s="47"/>
      <c r="AH67" s="47"/>
      <c r="AI67" s="47"/>
      <c r="AJ67" s="47"/>
      <c r="AK67" s="47"/>
      <c r="AL67" s="47"/>
      <c r="AM67" s="47"/>
      <c r="AN67" s="47"/>
      <c r="AW67" s="24"/>
      <c r="AY67" s="330" t="s">
        <v>40</v>
      </c>
      <c r="AZ67" s="331"/>
      <c r="BA67" s="331"/>
      <c r="BB67" s="332"/>
      <c r="BC67" s="328">
        <v>2.6</v>
      </c>
      <c r="BD67" s="328"/>
      <c r="BE67" s="328"/>
      <c r="BF67" s="328"/>
      <c r="BJ67" s="312" t="s">
        <v>48</v>
      </c>
      <c r="BK67" s="313"/>
      <c r="BL67" s="313"/>
      <c r="BM67" s="313"/>
      <c r="BN67" s="313"/>
      <c r="BO67" s="313"/>
      <c r="BP67" s="313"/>
      <c r="BQ67" s="313"/>
      <c r="BR67" s="313"/>
      <c r="BS67" s="313"/>
      <c r="BT67" s="313"/>
      <c r="BU67" s="313"/>
      <c r="BV67" s="313"/>
      <c r="BW67" s="313"/>
      <c r="BX67" s="314"/>
      <c r="CB67" s="321"/>
      <c r="CC67" s="322"/>
      <c r="CD67" s="322"/>
      <c r="CE67" s="322"/>
      <c r="CF67" s="322"/>
      <c r="CG67" s="322"/>
      <c r="CH67" s="322"/>
      <c r="CI67" s="322"/>
      <c r="CJ67" s="322"/>
      <c r="CK67" s="322"/>
      <c r="CL67" s="322"/>
      <c r="CM67" s="322"/>
      <c r="CN67" s="322"/>
      <c r="CO67" s="322"/>
      <c r="CP67" s="322"/>
      <c r="CQ67" s="322"/>
      <c r="CR67" s="322"/>
      <c r="CS67" s="322"/>
      <c r="CT67" s="322"/>
      <c r="CU67" s="322"/>
      <c r="CV67" s="323"/>
    </row>
    <row r="68" spans="1:100" ht="13.5" customHeight="1" x14ac:dyDescent="0.15">
      <c r="A68" s="77" t="s">
        <v>533</v>
      </c>
      <c r="U68" s="47"/>
      <c r="V68" s="47"/>
      <c r="W68" s="47"/>
      <c r="X68" s="47"/>
      <c r="Y68" s="47"/>
      <c r="Z68" s="47"/>
      <c r="AA68" s="47"/>
      <c r="AB68" s="47"/>
      <c r="AC68" s="47"/>
      <c r="AD68" s="47"/>
      <c r="AE68" s="47"/>
      <c r="AF68" s="47"/>
      <c r="AG68" s="47"/>
      <c r="AH68" s="47"/>
      <c r="AI68" s="47"/>
      <c r="AJ68" s="47"/>
      <c r="AK68" s="47"/>
      <c r="AL68" s="47"/>
      <c r="AM68" s="47"/>
      <c r="AN68" s="47"/>
      <c r="AW68" s="24"/>
      <c r="AY68" s="330" t="s">
        <v>41</v>
      </c>
      <c r="AZ68" s="331"/>
      <c r="BA68" s="331"/>
      <c r="BB68" s="332"/>
      <c r="BC68" s="328">
        <v>3</v>
      </c>
      <c r="BD68" s="328"/>
      <c r="BE68" s="328"/>
      <c r="BF68" s="328"/>
      <c r="BJ68" s="312"/>
      <c r="BK68" s="313"/>
      <c r="BL68" s="313"/>
      <c r="BM68" s="313"/>
      <c r="BN68" s="313"/>
      <c r="BO68" s="313"/>
      <c r="BP68" s="313"/>
      <c r="BQ68" s="313"/>
      <c r="BR68" s="313"/>
      <c r="BS68" s="313"/>
      <c r="BT68" s="313"/>
      <c r="BU68" s="313"/>
      <c r="BV68" s="313"/>
      <c r="BW68" s="313"/>
      <c r="BX68" s="314"/>
      <c r="CB68" s="86" t="s">
        <v>50</v>
      </c>
      <c r="CC68" s="87"/>
      <c r="CD68" s="87"/>
      <c r="CE68" s="87"/>
      <c r="CF68" s="87"/>
      <c r="CG68" s="324" t="s">
        <v>51</v>
      </c>
      <c r="CH68" s="324"/>
      <c r="CI68" s="324"/>
      <c r="CJ68" s="324"/>
      <c r="CK68" s="324"/>
      <c r="CL68" s="324"/>
      <c r="CM68" s="324"/>
      <c r="CN68" s="324"/>
      <c r="CO68" s="324"/>
      <c r="CP68" s="324"/>
      <c r="CQ68" s="324"/>
      <c r="CR68" s="324"/>
      <c r="CS68" s="324"/>
      <c r="CT68" s="324"/>
      <c r="CU68" s="324"/>
      <c r="CV68" s="325"/>
    </row>
    <row r="69" spans="1:100" ht="13.5" customHeight="1" x14ac:dyDescent="0.15">
      <c r="A69" s="77" t="s">
        <v>534</v>
      </c>
      <c r="AM69" s="24"/>
      <c r="AN69" s="24"/>
      <c r="AW69" s="24"/>
      <c r="AY69" s="330" t="s">
        <v>42</v>
      </c>
      <c r="AZ69" s="331"/>
      <c r="BA69" s="331"/>
      <c r="BB69" s="332"/>
      <c r="BC69" s="328">
        <v>4.2</v>
      </c>
      <c r="BD69" s="328"/>
      <c r="BE69" s="328"/>
      <c r="BF69" s="328"/>
      <c r="BJ69" s="312"/>
      <c r="BK69" s="313"/>
      <c r="BL69" s="313"/>
      <c r="BM69" s="313"/>
      <c r="BN69" s="313"/>
      <c r="BO69" s="313"/>
      <c r="BP69" s="313"/>
      <c r="BQ69" s="313"/>
      <c r="BR69" s="313"/>
      <c r="BS69" s="313"/>
      <c r="BT69" s="313"/>
      <c r="BU69" s="313"/>
      <c r="BV69" s="313"/>
      <c r="BW69" s="313"/>
      <c r="BX69" s="314"/>
      <c r="CB69" s="86"/>
      <c r="CC69" s="87"/>
      <c r="CD69" s="87"/>
      <c r="CE69" s="87"/>
      <c r="CF69" s="87"/>
      <c r="CG69" s="324"/>
      <c r="CH69" s="324"/>
      <c r="CI69" s="324"/>
      <c r="CJ69" s="324"/>
      <c r="CK69" s="324"/>
      <c r="CL69" s="324"/>
      <c r="CM69" s="324"/>
      <c r="CN69" s="324"/>
      <c r="CO69" s="324"/>
      <c r="CP69" s="324"/>
      <c r="CQ69" s="324"/>
      <c r="CR69" s="324"/>
      <c r="CS69" s="324"/>
      <c r="CT69" s="324"/>
      <c r="CU69" s="324"/>
      <c r="CV69" s="325"/>
    </row>
    <row r="70" spans="1:100" ht="13.5" customHeight="1" thickBot="1" x14ac:dyDescent="0.2">
      <c r="A70" s="77" t="s">
        <v>535</v>
      </c>
      <c r="AM70" s="24"/>
      <c r="AN70" s="24"/>
      <c r="AW70" s="24"/>
      <c r="AY70" s="329" t="s">
        <v>43</v>
      </c>
      <c r="AZ70" s="329"/>
      <c r="BA70" s="329"/>
      <c r="BB70" s="329"/>
      <c r="BC70" s="329"/>
      <c r="BD70" s="329"/>
      <c r="BE70" s="329"/>
      <c r="BF70" s="329"/>
      <c r="BJ70" s="305" t="s">
        <v>55</v>
      </c>
      <c r="BK70" s="306"/>
      <c r="BL70" s="306"/>
      <c r="BM70" s="306"/>
      <c r="BN70" s="306"/>
      <c r="BO70" s="306"/>
      <c r="BP70" s="306"/>
      <c r="BQ70" s="306"/>
      <c r="BR70" s="306"/>
      <c r="BS70" s="306"/>
      <c r="BT70" s="306"/>
      <c r="BU70" s="306"/>
      <c r="BV70" s="306"/>
      <c r="BW70" s="306"/>
      <c r="BX70" s="307"/>
      <c r="CB70" s="88"/>
      <c r="CC70" s="89"/>
      <c r="CD70" s="89"/>
      <c r="CE70" s="89"/>
      <c r="CF70" s="89"/>
      <c r="CG70" s="326"/>
      <c r="CH70" s="326"/>
      <c r="CI70" s="326"/>
      <c r="CJ70" s="326"/>
      <c r="CK70" s="326"/>
      <c r="CL70" s="326"/>
      <c r="CM70" s="326"/>
      <c r="CN70" s="326"/>
      <c r="CO70" s="326"/>
      <c r="CP70" s="326"/>
      <c r="CQ70" s="326"/>
      <c r="CR70" s="326"/>
      <c r="CS70" s="326"/>
      <c r="CT70" s="326"/>
      <c r="CU70" s="326"/>
      <c r="CV70" s="327"/>
    </row>
    <row r="71" spans="1:100" ht="13.5" customHeight="1" x14ac:dyDescent="0.15">
      <c r="A71" s="77" t="s">
        <v>518</v>
      </c>
      <c r="AM71" s="24"/>
      <c r="AN71" s="24"/>
      <c r="AO71" s="24"/>
      <c r="AP71" s="24"/>
      <c r="AQ71" s="24"/>
      <c r="AR71" s="24"/>
      <c r="AS71" s="24"/>
      <c r="AT71" s="24"/>
      <c r="AU71" s="24"/>
      <c r="AV71" s="24"/>
      <c r="AW71" s="24"/>
      <c r="AZ71" s="24"/>
      <c r="BA71" s="24"/>
      <c r="BB71" s="24"/>
      <c r="BC71" s="24"/>
      <c r="BD71" s="24"/>
      <c r="BJ71" s="82" t="s">
        <v>529</v>
      </c>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row>
    <row r="72" spans="1:100" ht="13.5" customHeight="1" x14ac:dyDescent="0.15">
      <c r="A72" s="24"/>
      <c r="B72" s="24"/>
      <c r="C72" s="24"/>
      <c r="D72" s="24"/>
      <c r="E72" s="24"/>
      <c r="F72" s="24"/>
      <c r="G72" s="24"/>
      <c r="H72" s="24"/>
      <c r="I72" s="24"/>
      <c r="J72" s="24"/>
      <c r="K72" s="24"/>
      <c r="L72" s="24"/>
      <c r="M72" s="24"/>
      <c r="N72" s="24"/>
      <c r="O72" s="24"/>
      <c r="P72" s="24"/>
      <c r="Q72" s="24"/>
      <c r="R72" s="24"/>
      <c r="S72" s="24"/>
      <c r="T72" s="24"/>
      <c r="AM72" s="24"/>
      <c r="AN72" s="24"/>
      <c r="AO72" s="24"/>
      <c r="AP72" s="24"/>
      <c r="AQ72" s="24"/>
      <c r="AR72" s="24"/>
      <c r="AS72" s="24"/>
      <c r="AT72" s="24"/>
      <c r="AU72" s="24"/>
      <c r="AV72" s="24"/>
      <c r="AW72" s="24"/>
      <c r="AZ72" s="24"/>
      <c r="BA72" s="24"/>
      <c r="BB72" s="24"/>
      <c r="BC72" s="24"/>
      <c r="BD72" s="24"/>
      <c r="BE72" s="24"/>
      <c r="BF72" s="24"/>
      <c r="BG72" s="24"/>
      <c r="BH72" s="24"/>
      <c r="BV72" s="50"/>
      <c r="BW72" s="50"/>
      <c r="BX72" s="50"/>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row>
    <row r="73" spans="1:100" x14ac:dyDescent="0.15">
      <c r="A73" s="24"/>
      <c r="B73" s="24"/>
      <c r="C73" s="24"/>
      <c r="D73" s="24"/>
      <c r="E73" s="24"/>
      <c r="F73" s="24"/>
      <c r="G73" s="24"/>
      <c r="H73" s="24"/>
      <c r="I73" s="24"/>
      <c r="J73" s="24"/>
      <c r="K73" s="24"/>
      <c r="L73" s="24"/>
      <c r="M73" s="24"/>
      <c r="N73" s="24"/>
      <c r="O73" s="24"/>
      <c r="P73" s="24"/>
      <c r="Q73" s="24"/>
      <c r="R73" s="24"/>
      <c r="S73" s="24"/>
      <c r="T73" s="24"/>
      <c r="AM73" s="24"/>
      <c r="AN73" s="24"/>
      <c r="AO73" s="24"/>
      <c r="AP73" s="24"/>
      <c r="AQ73" s="24"/>
      <c r="AR73" s="24"/>
      <c r="AS73" s="24"/>
      <c r="AT73" s="24"/>
      <c r="AU73" s="24"/>
      <c r="AV73" s="24"/>
      <c r="AW73" s="24"/>
      <c r="AZ73" s="24"/>
      <c r="BA73" s="24"/>
      <c r="BB73" s="24"/>
      <c r="BC73" s="24"/>
      <c r="BD73" s="24"/>
      <c r="BE73" s="24"/>
      <c r="BF73" s="24"/>
      <c r="BG73" s="24"/>
      <c r="BH73" s="24"/>
      <c r="CC73" s="24"/>
      <c r="CD73" s="24"/>
      <c r="CE73" s="24"/>
      <c r="CF73" s="24"/>
      <c r="CG73" s="24"/>
      <c r="CH73" s="24"/>
      <c r="CI73" s="24"/>
      <c r="CJ73" s="24"/>
      <c r="CK73" s="24"/>
      <c r="CL73" s="24"/>
      <c r="CM73" s="24"/>
      <c r="CN73" s="24"/>
      <c r="CO73" s="24"/>
      <c r="CP73" s="24"/>
      <c r="CQ73" s="24"/>
      <c r="CR73" s="24"/>
      <c r="CS73" s="24"/>
      <c r="CT73" s="24"/>
      <c r="CU73" s="24"/>
      <c r="CV73" s="24"/>
    </row>
    <row r="74" spans="1:100" x14ac:dyDescent="0.15">
      <c r="A74" s="24"/>
      <c r="B74" s="24"/>
      <c r="C74" s="24"/>
      <c r="D74" s="24"/>
      <c r="E74" s="24"/>
      <c r="F74" s="24"/>
      <c r="G74" s="24"/>
      <c r="H74" s="24"/>
      <c r="I74" s="24"/>
      <c r="J74" s="24"/>
      <c r="K74" s="24"/>
      <c r="L74" s="24"/>
      <c r="M74" s="24"/>
      <c r="N74" s="24"/>
      <c r="O74" s="24"/>
      <c r="P74" s="24"/>
      <c r="Q74" s="24"/>
      <c r="R74" s="24"/>
      <c r="S74" s="24"/>
      <c r="T74" s="24"/>
      <c r="AM74" s="24"/>
      <c r="AN74" s="24"/>
      <c r="AO74" s="24"/>
      <c r="AP74" s="24"/>
      <c r="AQ74" s="24"/>
      <c r="AR74" s="24"/>
      <c r="AS74" s="24"/>
      <c r="AT74" s="24"/>
      <c r="AU74" s="24"/>
      <c r="AV74" s="24"/>
      <c r="AW74" s="24"/>
      <c r="AZ74" s="24"/>
      <c r="BA74" s="24"/>
      <c r="BB74" s="24"/>
      <c r="BC74" s="24"/>
      <c r="BD74" s="24"/>
      <c r="BE74" s="24"/>
      <c r="BF74" s="24"/>
      <c r="BG74" s="24"/>
      <c r="BH74" s="24"/>
      <c r="CC74" s="24"/>
      <c r="CD74" s="24"/>
      <c r="CE74" s="24"/>
      <c r="CF74" s="24"/>
      <c r="CG74" s="24"/>
      <c r="CH74" s="24"/>
      <c r="CI74" s="24"/>
      <c r="CJ74" s="24"/>
      <c r="CK74" s="24"/>
      <c r="CL74" s="24"/>
      <c r="CM74" s="24"/>
      <c r="CN74" s="24"/>
      <c r="CO74" s="24"/>
      <c r="CP74" s="24"/>
      <c r="CQ74" s="24"/>
      <c r="CR74" s="24"/>
      <c r="CS74" s="24"/>
      <c r="CT74" s="24"/>
      <c r="CU74" s="24"/>
      <c r="CV74" s="24"/>
    </row>
    <row r="75" spans="1:100" x14ac:dyDescent="0.15">
      <c r="AM75" s="24"/>
      <c r="AN75" s="24"/>
      <c r="AO75" s="24"/>
      <c r="AP75" s="24"/>
      <c r="AQ75" s="24"/>
      <c r="AR75" s="24"/>
      <c r="AS75" s="24"/>
      <c r="AT75" s="24"/>
      <c r="AU75" s="24"/>
      <c r="AV75" s="24"/>
      <c r="AW75" s="24"/>
      <c r="AZ75" s="24"/>
      <c r="BA75" s="24"/>
      <c r="BB75" s="24"/>
      <c r="BC75" s="24"/>
      <c r="BD75" s="24"/>
      <c r="CC75" s="24"/>
      <c r="CD75" s="24"/>
      <c r="CE75" s="24"/>
      <c r="CF75" s="24"/>
      <c r="CG75" s="24"/>
      <c r="CH75" s="24"/>
      <c r="CI75" s="24"/>
    </row>
    <row r="76" spans="1:100" x14ac:dyDescent="0.15">
      <c r="X76" s="49"/>
      <c r="Y76" s="49"/>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Z76" s="24"/>
      <c r="BA76" s="24"/>
      <c r="BB76" s="24"/>
      <c r="BC76" s="24"/>
      <c r="BD76" s="24"/>
    </row>
    <row r="77" spans="1:100" x14ac:dyDescent="0.15">
      <c r="X77" s="49"/>
      <c r="Y77" s="49"/>
      <c r="Z77" s="24"/>
      <c r="AA77" s="24"/>
      <c r="AB77" s="24"/>
      <c r="AC77" s="24"/>
      <c r="AD77" s="24"/>
      <c r="AE77" s="24"/>
      <c r="AF77" s="24"/>
      <c r="AG77" s="24"/>
      <c r="AH77" s="24"/>
      <c r="AI77" s="24"/>
      <c r="AJ77" s="24"/>
      <c r="AK77" s="24"/>
      <c r="AL77" s="24"/>
      <c r="AM77" s="24"/>
      <c r="AN77" s="24"/>
    </row>
    <row r="78" spans="1:100" x14ac:dyDescent="0.15">
      <c r="U78" s="24"/>
      <c r="V78" s="24"/>
      <c r="W78" s="24"/>
      <c r="X78" s="24"/>
      <c r="Y78" s="24"/>
      <c r="Z78" s="24"/>
      <c r="AA78" s="24"/>
      <c r="AB78" s="24"/>
      <c r="AC78" s="24"/>
      <c r="AD78" s="24"/>
      <c r="AE78" s="24"/>
      <c r="AF78" s="24"/>
      <c r="AG78" s="24"/>
      <c r="AH78" s="24"/>
      <c r="AI78" s="24"/>
      <c r="AJ78" s="24"/>
      <c r="AK78" s="24"/>
      <c r="AL78" s="24"/>
      <c r="AM78" s="24"/>
      <c r="AN78" s="24"/>
    </row>
    <row r="79" spans="1:100" x14ac:dyDescent="0.15">
      <c r="U79" s="24"/>
      <c r="V79" s="24"/>
      <c r="W79" s="24"/>
      <c r="X79" s="24"/>
      <c r="Y79" s="24"/>
      <c r="Z79" s="24"/>
      <c r="AA79" s="24"/>
      <c r="AB79" s="24"/>
      <c r="AC79" s="24"/>
      <c r="AD79" s="24"/>
      <c r="AE79" s="24"/>
      <c r="AF79" s="24"/>
      <c r="AG79" s="24"/>
      <c r="AH79" s="24"/>
      <c r="AI79" s="24"/>
      <c r="AJ79" s="24"/>
      <c r="AK79" s="24"/>
      <c r="AL79" s="24"/>
      <c r="AM79" s="24"/>
      <c r="AN79" s="24"/>
    </row>
    <row r="80" spans="1:100" x14ac:dyDescent="0.15">
      <c r="U80" s="24"/>
      <c r="V80" s="24"/>
      <c r="W80" s="24"/>
      <c r="X80" s="24"/>
      <c r="Y80" s="24"/>
      <c r="Z80" s="24"/>
      <c r="AA80" s="24"/>
      <c r="AB80" s="24"/>
      <c r="AC80" s="24"/>
      <c r="AD80" s="24"/>
      <c r="AE80" s="24"/>
      <c r="AF80" s="24"/>
      <c r="AG80" s="24"/>
      <c r="AH80" s="24"/>
      <c r="AI80" s="24"/>
      <c r="AJ80" s="24"/>
      <c r="AK80" s="24"/>
      <c r="AL80" s="24"/>
      <c r="AM80" s="24"/>
      <c r="AN80" s="24"/>
    </row>
    <row r="81" spans="61:80" x14ac:dyDescent="0.15">
      <c r="BI81" s="24"/>
      <c r="BJ81" s="24"/>
      <c r="BK81" s="24"/>
      <c r="BL81" s="24"/>
      <c r="BM81" s="24"/>
      <c r="BN81" s="24"/>
      <c r="BO81" s="24"/>
      <c r="BP81" s="24"/>
      <c r="BQ81" s="24"/>
      <c r="BR81" s="24"/>
      <c r="BS81" s="24"/>
    </row>
    <row r="82" spans="61:80" x14ac:dyDescent="0.15">
      <c r="BI82" s="24"/>
      <c r="BJ82" s="24"/>
      <c r="BK82" s="24"/>
      <c r="BL82" s="24"/>
      <c r="BM82" s="24"/>
      <c r="BN82" s="24"/>
      <c r="BO82" s="24"/>
      <c r="BP82" s="24"/>
      <c r="BQ82" s="24"/>
      <c r="BR82" s="24"/>
      <c r="BS82" s="24"/>
    </row>
    <row r="83" spans="61:80" x14ac:dyDescent="0.15">
      <c r="BI83" s="24"/>
      <c r="BJ83" s="24"/>
      <c r="BK83" s="24"/>
      <c r="BL83" s="24"/>
      <c r="BM83" s="24"/>
      <c r="BN83" s="24"/>
      <c r="BO83" s="24"/>
      <c r="BP83" s="24"/>
      <c r="BQ83" s="24"/>
      <c r="BR83" s="24"/>
      <c r="BS83" s="24"/>
      <c r="BT83" s="24"/>
      <c r="BU83" s="24"/>
      <c r="BV83" s="24"/>
      <c r="BW83" s="24"/>
      <c r="BX83" s="24"/>
      <c r="BY83" s="24"/>
      <c r="BZ83" s="24"/>
      <c r="CA83" s="24"/>
      <c r="CB83" s="24"/>
    </row>
    <row r="84" spans="61:80" x14ac:dyDescent="0.15">
      <c r="BI84" s="24"/>
      <c r="BJ84" s="24"/>
      <c r="BK84" s="24"/>
      <c r="BL84" s="24"/>
      <c r="BM84" s="24"/>
      <c r="BN84" s="24"/>
      <c r="BO84" s="24"/>
      <c r="BP84" s="24"/>
      <c r="BQ84" s="24"/>
      <c r="BR84" s="24"/>
      <c r="BS84" s="24"/>
      <c r="BT84" s="24"/>
      <c r="BU84" s="24"/>
      <c r="BV84" s="24"/>
      <c r="BW84" s="24"/>
      <c r="BX84" s="24"/>
      <c r="BY84" s="24"/>
      <c r="BZ84" s="24"/>
      <c r="CA84" s="24"/>
      <c r="CB84" s="24"/>
    </row>
    <row r="85" spans="61:80" x14ac:dyDescent="0.15">
      <c r="BI85" s="24"/>
      <c r="BJ85" s="24"/>
      <c r="BK85" s="24"/>
      <c r="BL85" s="24"/>
      <c r="BM85" s="24"/>
      <c r="BN85" s="24"/>
      <c r="BO85" s="24"/>
      <c r="BP85" s="24"/>
      <c r="BQ85" s="24"/>
      <c r="BR85" s="24"/>
      <c r="BS85" s="24"/>
      <c r="BT85" s="24"/>
      <c r="BU85" s="24"/>
      <c r="BV85" s="24"/>
      <c r="BW85" s="24"/>
      <c r="BX85" s="24"/>
      <c r="BY85" s="24"/>
      <c r="BZ85" s="24"/>
      <c r="CA85" s="24"/>
      <c r="CB85" s="24"/>
    </row>
    <row r="86" spans="61:80" x14ac:dyDescent="0.15">
      <c r="BI86" s="24"/>
      <c r="BJ86" s="24"/>
      <c r="BK86" s="24"/>
      <c r="BL86" s="24"/>
      <c r="BM86" s="24"/>
      <c r="BN86" s="24"/>
      <c r="BO86" s="24"/>
      <c r="BP86" s="24"/>
      <c r="BQ86" s="24"/>
      <c r="BR86" s="24"/>
      <c r="BS86" s="24"/>
      <c r="BT86" s="24"/>
      <c r="BU86" s="24"/>
      <c r="BV86" s="24"/>
      <c r="BW86" s="24"/>
      <c r="BX86" s="24"/>
      <c r="BY86" s="24"/>
      <c r="BZ86" s="24"/>
      <c r="CA86" s="24"/>
      <c r="CB86" s="24"/>
    </row>
    <row r="87" spans="61:80" x14ac:dyDescent="0.15">
      <c r="BI87" s="24"/>
      <c r="BJ87" s="24"/>
      <c r="BK87" s="24"/>
      <c r="BL87" s="24"/>
      <c r="BM87" s="24"/>
      <c r="BN87" s="24"/>
      <c r="BO87" s="24"/>
      <c r="BP87" s="24"/>
      <c r="BQ87" s="24"/>
      <c r="BR87" s="24"/>
      <c r="BS87" s="24"/>
      <c r="BT87" s="24"/>
      <c r="BU87" s="24"/>
      <c r="BV87" s="24"/>
      <c r="BW87" s="24"/>
      <c r="BX87" s="24"/>
      <c r="BY87" s="24"/>
      <c r="BZ87" s="24"/>
      <c r="CA87" s="24"/>
      <c r="CB87" s="24"/>
    </row>
    <row r="88" spans="61:80" x14ac:dyDescent="0.15">
      <c r="BI88" s="24"/>
      <c r="BJ88" s="24"/>
      <c r="BK88" s="24"/>
      <c r="BL88" s="24"/>
      <c r="BM88" s="24"/>
      <c r="BN88" s="24"/>
      <c r="BO88" s="24"/>
      <c r="BP88" s="24"/>
      <c r="BQ88" s="24"/>
      <c r="BR88" s="24"/>
      <c r="BS88" s="24"/>
      <c r="BT88" s="24"/>
      <c r="BU88" s="24"/>
      <c r="BV88" s="24"/>
      <c r="BW88" s="24"/>
      <c r="BX88" s="24"/>
      <c r="BY88" s="24"/>
      <c r="BZ88" s="24"/>
      <c r="CA88" s="24"/>
      <c r="CB88" s="24"/>
    </row>
  </sheetData>
  <sheetProtection formatCells="0"/>
  <mergeCells count="922">
    <mergeCell ref="A53:C53"/>
    <mergeCell ref="D53:N53"/>
    <mergeCell ref="O53:Q53"/>
    <mergeCell ref="R53:T53"/>
    <mergeCell ref="X33:AH33"/>
    <mergeCell ref="AI33:AK33"/>
    <mergeCell ref="BC56:BE56"/>
    <mergeCell ref="BF56:BH56"/>
    <mergeCell ref="U30:W30"/>
    <mergeCell ref="BC33:BE33"/>
    <mergeCell ref="AI36:AK36"/>
    <mergeCell ref="BC35:BE35"/>
    <mergeCell ref="D45:N45"/>
    <mergeCell ref="O45:Q45"/>
    <mergeCell ref="U43:W43"/>
    <mergeCell ref="X43:AH43"/>
    <mergeCell ref="D44:N44"/>
    <mergeCell ref="O44:Q44"/>
    <mergeCell ref="D43:N43"/>
    <mergeCell ref="O43:Q43"/>
    <mergeCell ref="U35:W35"/>
    <mergeCell ref="U34:W34"/>
    <mergeCell ref="X36:AH36"/>
    <mergeCell ref="AL36:AN36"/>
    <mergeCell ref="AR35:BB35"/>
    <mergeCell ref="BC36:BE36"/>
    <mergeCell ref="BF36:BH36"/>
    <mergeCell ref="BC39:BE39"/>
    <mergeCell ref="AO26:AQ26"/>
    <mergeCell ref="AR37:BB37"/>
    <mergeCell ref="AL34:AN34"/>
    <mergeCell ref="BC26:BE26"/>
    <mergeCell ref="BC29:BE29"/>
    <mergeCell ref="BC27:BE27"/>
    <mergeCell ref="AL31:AN31"/>
    <mergeCell ref="BF31:BH31"/>
    <mergeCell ref="BF27:BH27"/>
    <mergeCell ref="AR29:BB29"/>
    <mergeCell ref="BC28:BE28"/>
    <mergeCell ref="AL29:AN29"/>
    <mergeCell ref="BC31:BE31"/>
    <mergeCell ref="AR33:BB33"/>
    <mergeCell ref="AO33:AQ33"/>
    <mergeCell ref="AL33:AN33"/>
    <mergeCell ref="AO27:AQ27"/>
    <mergeCell ref="AO30:AQ30"/>
    <mergeCell ref="AL32:AN32"/>
    <mergeCell ref="AR34:BB34"/>
    <mergeCell ref="AR30:BB30"/>
    <mergeCell ref="AO29:AQ29"/>
    <mergeCell ref="AO32:BB32"/>
    <mergeCell ref="AL30:AN30"/>
    <mergeCell ref="BC25:BE25"/>
    <mergeCell ref="BC30:BE30"/>
    <mergeCell ref="AR31:BB31"/>
    <mergeCell ref="AO31:AQ31"/>
    <mergeCell ref="AR25:BB25"/>
    <mergeCell ref="AR26:BB26"/>
    <mergeCell ref="AR27:BB27"/>
    <mergeCell ref="AR28:BB28"/>
    <mergeCell ref="AO28:AQ28"/>
    <mergeCell ref="BC32:BE32"/>
    <mergeCell ref="AL25:AN25"/>
    <mergeCell ref="AO34:AQ34"/>
    <mergeCell ref="BC34:BE34"/>
    <mergeCell ref="AL26:AN26"/>
    <mergeCell ref="AO25:AQ25"/>
    <mergeCell ref="BC67:BF67"/>
    <mergeCell ref="BC47:BE47"/>
    <mergeCell ref="BC50:BE50"/>
    <mergeCell ref="BC49:BE49"/>
    <mergeCell ref="AO46:AQ46"/>
    <mergeCell ref="AR42:BB42"/>
    <mergeCell ref="AO45:AQ45"/>
    <mergeCell ref="AR54:BB54"/>
    <mergeCell ref="AR50:BB50"/>
    <mergeCell ref="AO50:AQ50"/>
    <mergeCell ref="BC58:BE58"/>
    <mergeCell ref="BC55:BE55"/>
    <mergeCell ref="BC42:BE42"/>
    <mergeCell ref="BF53:BH53"/>
    <mergeCell ref="BC43:BE43"/>
    <mergeCell ref="BC37:BE37"/>
    <mergeCell ref="BF37:BH37"/>
    <mergeCell ref="BC38:BE38"/>
    <mergeCell ref="AL43:AN43"/>
    <mergeCell ref="AR41:BB41"/>
    <mergeCell ref="BI51:BK51"/>
    <mergeCell ref="BW51:BY51"/>
    <mergeCell ref="BC40:BE40"/>
    <mergeCell ref="AO40:AQ40"/>
    <mergeCell ref="AR40:BB40"/>
    <mergeCell ref="AO37:AQ37"/>
    <mergeCell ref="BC68:BF68"/>
    <mergeCell ref="BC69:BF69"/>
    <mergeCell ref="AY70:BF70"/>
    <mergeCell ref="AY66:BB66"/>
    <mergeCell ref="AY67:BB67"/>
    <mergeCell ref="AY68:BB68"/>
    <mergeCell ref="AY69:BB69"/>
    <mergeCell ref="BF58:BH58"/>
    <mergeCell ref="AO58:BB58"/>
    <mergeCell ref="BC66:BF66"/>
    <mergeCell ref="AY65:BF65"/>
    <mergeCell ref="BF43:BH43"/>
    <mergeCell ref="BF55:BH55"/>
    <mergeCell ref="BF42:BH42"/>
    <mergeCell ref="AO42:AQ42"/>
    <mergeCell ref="AR56:BB56"/>
    <mergeCell ref="AO57:AQ57"/>
    <mergeCell ref="AR57:BB57"/>
    <mergeCell ref="BZ46:CB46"/>
    <mergeCell ref="BZ44:CB44"/>
    <mergeCell ref="BW42:BY42"/>
    <mergeCell ref="BL50:BV50"/>
    <mergeCell ref="BL48:BV48"/>
    <mergeCell ref="BW46:BY46"/>
    <mergeCell ref="BF45:BH45"/>
    <mergeCell ref="BF50:BH50"/>
    <mergeCell ref="BZ49:CB49"/>
    <mergeCell ref="BZ48:CB48"/>
    <mergeCell ref="BW43:BY43"/>
    <mergeCell ref="BL42:BV42"/>
    <mergeCell ref="BI42:BK42"/>
    <mergeCell ref="BZ43:CB43"/>
    <mergeCell ref="BJ70:BX70"/>
    <mergeCell ref="BJ64:BX65"/>
    <mergeCell ref="BJ66:BX66"/>
    <mergeCell ref="BJ67:BX69"/>
    <mergeCell ref="CB64:CV65"/>
    <mergeCell ref="CB66:CV67"/>
    <mergeCell ref="CG68:CV70"/>
    <mergeCell ref="BI19:BK19"/>
    <mergeCell ref="BI20:BK20"/>
    <mergeCell ref="BL20:BV20"/>
    <mergeCell ref="BI22:BK22"/>
    <mergeCell ref="BL22:BV22"/>
    <mergeCell ref="BI23:BV23"/>
    <mergeCell ref="BZ54:CB54"/>
    <mergeCell ref="CQ37:CS37"/>
    <mergeCell ref="BZ47:CB47"/>
    <mergeCell ref="BZ50:CB50"/>
    <mergeCell ref="CQ39:CV41"/>
    <mergeCell ref="CQ38:CS38"/>
    <mergeCell ref="CT38:CV38"/>
    <mergeCell ref="CC39:CI41"/>
    <mergeCell ref="CJ39:CP41"/>
    <mergeCell ref="CC38:CP38"/>
    <mergeCell ref="BI46:BK46"/>
    <mergeCell ref="CT19:CV19"/>
    <mergeCell ref="CT20:CV20"/>
    <mergeCell ref="CT27:CV27"/>
    <mergeCell ref="CT37:CV37"/>
    <mergeCell ref="BZ14:CB14"/>
    <mergeCell ref="BI18:BV18"/>
    <mergeCell ref="CH54:CU55"/>
    <mergeCell ref="CH51:CL51"/>
    <mergeCell ref="CQ15:CS15"/>
    <mergeCell ref="CF24:CP24"/>
    <mergeCell ref="CT23:CV23"/>
    <mergeCell ref="CT21:CV21"/>
    <mergeCell ref="CQ22:CS22"/>
    <mergeCell ref="CT22:CV22"/>
    <mergeCell ref="CT18:CV18"/>
    <mergeCell ref="CQ18:CS18"/>
    <mergeCell ref="CC23:CP23"/>
    <mergeCell ref="CF21:CP21"/>
    <mergeCell ref="CQ21:CS21"/>
    <mergeCell ref="CC19:CE19"/>
    <mergeCell ref="CF19:CP19"/>
    <mergeCell ref="CQ19:CS19"/>
    <mergeCell ref="BZ45:CB45"/>
    <mergeCell ref="BZ42:CB42"/>
    <mergeCell ref="CQ23:CS23"/>
    <mergeCell ref="CF22:CP22"/>
    <mergeCell ref="BC19:BE19"/>
    <mergeCell ref="BC20:BE20"/>
    <mergeCell ref="BC18:BE18"/>
    <mergeCell ref="AL20:AN20"/>
    <mergeCell ref="AI19:AK19"/>
    <mergeCell ref="AI25:AK25"/>
    <mergeCell ref="BZ25:CB25"/>
    <mergeCell ref="CC25:CE25"/>
    <mergeCell ref="CT24:CV24"/>
    <mergeCell ref="CT15:CV15"/>
    <mergeCell ref="CT14:CV14"/>
    <mergeCell ref="CQ16:CS16"/>
    <mergeCell ref="CT16:CV16"/>
    <mergeCell ref="BZ18:CB18"/>
    <mergeCell ref="CQ24:CS24"/>
    <mergeCell ref="AO23:BB23"/>
    <mergeCell ref="AR18:BB18"/>
    <mergeCell ref="AR19:BB19"/>
    <mergeCell ref="AR20:BB20"/>
    <mergeCell ref="AR17:BB17"/>
    <mergeCell ref="BC17:BE17"/>
    <mergeCell ref="CC16:CE16"/>
    <mergeCell ref="BZ16:CB16"/>
    <mergeCell ref="CC20:CE20"/>
    <mergeCell ref="CF18:CP18"/>
    <mergeCell ref="BW15:BY15"/>
    <mergeCell ref="CQ20:CS20"/>
    <mergeCell ref="CF20:CP20"/>
    <mergeCell ref="CQ17:CS17"/>
    <mergeCell ref="CC17:CE17"/>
    <mergeCell ref="CF17:CP17"/>
    <mergeCell ref="CC15:CE15"/>
    <mergeCell ref="AI17:AK17"/>
    <mergeCell ref="BF15:BH15"/>
    <mergeCell ref="BI16:BK16"/>
    <mergeCell ref="BL16:BV16"/>
    <mergeCell ref="BL17:BV17"/>
    <mergeCell ref="BF23:BH23"/>
    <mergeCell ref="AL18:AN18"/>
    <mergeCell ref="AI22:AK22"/>
    <mergeCell ref="AL22:AN22"/>
    <mergeCell ref="AO19:AQ19"/>
    <mergeCell ref="AO20:AQ20"/>
    <mergeCell ref="AI18:AK18"/>
    <mergeCell ref="AI20:AK20"/>
    <mergeCell ref="AO18:AQ18"/>
    <mergeCell ref="AL19:AN19"/>
    <mergeCell ref="BF16:BH16"/>
    <mergeCell ref="U22:W22"/>
    <mergeCell ref="BZ21:CB21"/>
    <mergeCell ref="BW21:BY21"/>
    <mergeCell ref="CC24:CE24"/>
    <mergeCell ref="BZ24:CB24"/>
    <mergeCell ref="AO22:AQ22"/>
    <mergeCell ref="X22:AH22"/>
    <mergeCell ref="BC23:BE23"/>
    <mergeCell ref="BF21:BH21"/>
    <mergeCell ref="BL24:BV24"/>
    <mergeCell ref="AR21:BB21"/>
    <mergeCell ref="AR22:BB22"/>
    <mergeCell ref="BC24:BE24"/>
    <mergeCell ref="BC21:BE21"/>
    <mergeCell ref="BC22:BE22"/>
    <mergeCell ref="AL21:AN21"/>
    <mergeCell ref="BI21:BK21"/>
    <mergeCell ref="AO21:AQ21"/>
    <mergeCell ref="AL23:AN23"/>
    <mergeCell ref="AL24:AN24"/>
    <mergeCell ref="AR24:BB24"/>
    <mergeCell ref="AI21:AK21"/>
    <mergeCell ref="AI24:AK24"/>
    <mergeCell ref="AO24:AQ24"/>
    <mergeCell ref="R15:T15"/>
    <mergeCell ref="A1:BE2"/>
    <mergeCell ref="K12:L12"/>
    <mergeCell ref="A12:J12"/>
    <mergeCell ref="AK12:AN12"/>
    <mergeCell ref="AC12:AJ12"/>
    <mergeCell ref="AO12:AX12"/>
    <mergeCell ref="AY12:AZ12"/>
    <mergeCell ref="M12:AB12"/>
    <mergeCell ref="I9:AE10"/>
    <mergeCell ref="I8:AE8"/>
    <mergeCell ref="W7:Y7"/>
    <mergeCell ref="Z7:AC7"/>
    <mergeCell ref="AD7:AE7"/>
    <mergeCell ref="I7:J7"/>
    <mergeCell ref="K7:M7"/>
    <mergeCell ref="O7:Q7"/>
    <mergeCell ref="A4:G4"/>
    <mergeCell ref="BE3:BQ3"/>
    <mergeCell ref="AV8:BD8"/>
    <mergeCell ref="BN5:BQ5"/>
    <mergeCell ref="X14:AH14"/>
    <mergeCell ref="AL14:AN14"/>
    <mergeCell ref="AR14:BB14"/>
    <mergeCell ref="A13:C13"/>
    <mergeCell ref="A14:C14"/>
    <mergeCell ref="BI14:BK14"/>
    <mergeCell ref="A5:G8"/>
    <mergeCell ref="I3:Q3"/>
    <mergeCell ref="S7:V7"/>
    <mergeCell ref="D13:N13"/>
    <mergeCell ref="U13:W13"/>
    <mergeCell ref="D14:N14"/>
    <mergeCell ref="AP10:AU10"/>
    <mergeCell ref="R13:T13"/>
    <mergeCell ref="D17:N17"/>
    <mergeCell ref="O21:Q21"/>
    <mergeCell ref="R18:T18"/>
    <mergeCell ref="U15:W15"/>
    <mergeCell ref="U14:W14"/>
    <mergeCell ref="AI14:AK14"/>
    <mergeCell ref="R32:T32"/>
    <mergeCell ref="U25:W25"/>
    <mergeCell ref="U31:W31"/>
    <mergeCell ref="D23:N23"/>
    <mergeCell ref="D15:N15"/>
    <mergeCell ref="D16:N16"/>
    <mergeCell ref="D29:N29"/>
    <mergeCell ref="R31:T31"/>
    <mergeCell ref="D31:N31"/>
    <mergeCell ref="AI32:AK32"/>
    <mergeCell ref="AI15:AK15"/>
    <mergeCell ref="AI28:AK28"/>
    <mergeCell ref="AI30:AK30"/>
    <mergeCell ref="AI31:AK31"/>
    <mergeCell ref="AI23:AK23"/>
    <mergeCell ref="U16:W16"/>
    <mergeCell ref="X16:AH16"/>
    <mergeCell ref="X24:AH24"/>
    <mergeCell ref="X15:AH15"/>
    <mergeCell ref="R16:T16"/>
    <mergeCell ref="R17:T17"/>
    <mergeCell ref="X32:AH32"/>
    <mergeCell ref="X34:AH34"/>
    <mergeCell ref="U33:W33"/>
    <mergeCell ref="R43:T43"/>
    <mergeCell ref="O32:Q32"/>
    <mergeCell ref="U38:W38"/>
    <mergeCell ref="U32:W32"/>
    <mergeCell ref="U27:W27"/>
    <mergeCell ref="U28:W28"/>
    <mergeCell ref="R38:T38"/>
    <mergeCell ref="R33:T33"/>
    <mergeCell ref="R35:T35"/>
    <mergeCell ref="R36:T36"/>
    <mergeCell ref="X31:AH31"/>
    <mergeCell ref="X29:AH29"/>
    <mergeCell ref="X27:AH27"/>
    <mergeCell ref="X30:AH30"/>
    <mergeCell ref="U29:W29"/>
    <mergeCell ref="X35:AH35"/>
    <mergeCell ref="X39:AH39"/>
    <mergeCell ref="X41:AH41"/>
    <mergeCell ref="R27:T27"/>
    <mergeCell ref="D30:N30"/>
    <mergeCell ref="R30:T30"/>
    <mergeCell ref="U37:AH37"/>
    <mergeCell ref="AI37:AK37"/>
    <mergeCell ref="AL39:AN39"/>
    <mergeCell ref="R40:T40"/>
    <mergeCell ref="R37:T37"/>
    <mergeCell ref="R34:T34"/>
    <mergeCell ref="AI29:AK29"/>
    <mergeCell ref="AI27:AK27"/>
    <mergeCell ref="AL27:AN27"/>
    <mergeCell ref="AL28:AN28"/>
    <mergeCell ref="U36:W36"/>
    <mergeCell ref="AI34:AK34"/>
    <mergeCell ref="AI35:AK35"/>
    <mergeCell ref="X40:AH40"/>
    <mergeCell ref="AI40:AK40"/>
    <mergeCell ref="AL38:AN38"/>
    <mergeCell ref="O40:Q40"/>
    <mergeCell ref="D37:N37"/>
    <mergeCell ref="AL35:AN35"/>
    <mergeCell ref="AL37:AN37"/>
    <mergeCell ref="AI39:AK39"/>
    <mergeCell ref="R21:T21"/>
    <mergeCell ref="U19:W19"/>
    <mergeCell ref="U17:W17"/>
    <mergeCell ref="X20:AH20"/>
    <mergeCell ref="R20:T20"/>
    <mergeCell ref="R19:T19"/>
    <mergeCell ref="X21:AH21"/>
    <mergeCell ref="U18:W18"/>
    <mergeCell ref="U20:W20"/>
    <mergeCell ref="U21:W21"/>
    <mergeCell ref="X19:AH19"/>
    <mergeCell ref="X18:AH18"/>
    <mergeCell ref="AI26:AK26"/>
    <mergeCell ref="U24:W24"/>
    <mergeCell ref="U23:AH23"/>
    <mergeCell ref="X26:AH26"/>
    <mergeCell ref="X28:AH28"/>
    <mergeCell ref="U26:W26"/>
    <mergeCell ref="X25:AH25"/>
    <mergeCell ref="A22:C22"/>
    <mergeCell ref="A16:C16"/>
    <mergeCell ref="A20:C20"/>
    <mergeCell ref="D20:N20"/>
    <mergeCell ref="A25:C25"/>
    <mergeCell ref="O25:Q25"/>
    <mergeCell ref="R25:T25"/>
    <mergeCell ref="R24:T24"/>
    <mergeCell ref="R28:T28"/>
    <mergeCell ref="D27:N27"/>
    <mergeCell ref="D26:N26"/>
    <mergeCell ref="D24:N24"/>
    <mergeCell ref="D25:N25"/>
    <mergeCell ref="D28:N28"/>
    <mergeCell ref="O26:Q26"/>
    <mergeCell ref="A28:C28"/>
    <mergeCell ref="A27:C27"/>
    <mergeCell ref="A26:C26"/>
    <mergeCell ref="A19:C19"/>
    <mergeCell ref="A17:C17"/>
    <mergeCell ref="A21:N21"/>
    <mergeCell ref="A18:C18"/>
    <mergeCell ref="D18:N18"/>
    <mergeCell ref="D19:N19"/>
    <mergeCell ref="BF34:BH34"/>
    <mergeCell ref="AO36:AQ36"/>
    <mergeCell ref="AR36:BB36"/>
    <mergeCell ref="AO35:AQ35"/>
    <mergeCell ref="BF35:BH35"/>
    <mergeCell ref="A33:C33"/>
    <mergeCell ref="D33:N33"/>
    <mergeCell ref="O33:Q33"/>
    <mergeCell ref="O30:Q30"/>
    <mergeCell ref="O31:Q31"/>
    <mergeCell ref="A32:C32"/>
    <mergeCell ref="D32:N32"/>
    <mergeCell ref="D34:N34"/>
    <mergeCell ref="A30:C30"/>
    <mergeCell ref="O35:Q35"/>
    <mergeCell ref="O36:Q36"/>
    <mergeCell ref="A31:C31"/>
    <mergeCell ref="U59:AA61"/>
    <mergeCell ref="AB59:AH61"/>
    <mergeCell ref="AI59:AN61"/>
    <mergeCell ref="AI58:AK58"/>
    <mergeCell ref="AO56:AQ56"/>
    <mergeCell ref="AL49:AN49"/>
    <mergeCell ref="X42:AH42"/>
    <mergeCell ref="AI43:AK43"/>
    <mergeCell ref="AI42:AK42"/>
    <mergeCell ref="AL42:AN42"/>
    <mergeCell ref="AO44:AQ44"/>
    <mergeCell ref="AO47:BB47"/>
    <mergeCell ref="AO48:AQ48"/>
    <mergeCell ref="AR48:BB48"/>
    <mergeCell ref="AR45:BB45"/>
    <mergeCell ref="AR44:BB44"/>
    <mergeCell ref="AR46:BB46"/>
    <mergeCell ref="AO49:AQ49"/>
    <mergeCell ref="AR49:BB49"/>
    <mergeCell ref="U42:W42"/>
    <mergeCell ref="U57:W57"/>
    <mergeCell ref="AL44:AN44"/>
    <mergeCell ref="X57:AH57"/>
    <mergeCell ref="U44:W44"/>
    <mergeCell ref="AI52:AK52"/>
    <mergeCell ref="AL52:AN52"/>
    <mergeCell ref="AI51:AK51"/>
    <mergeCell ref="AI53:AK53"/>
    <mergeCell ref="AL53:AN53"/>
    <mergeCell ref="AO53:AQ53"/>
    <mergeCell ref="AR53:BB53"/>
    <mergeCell ref="BC53:BE53"/>
    <mergeCell ref="AO55:AQ55"/>
    <mergeCell ref="AR55:BB55"/>
    <mergeCell ref="BF38:BH38"/>
    <mergeCell ref="BF49:BH49"/>
    <mergeCell ref="X38:AH38"/>
    <mergeCell ref="AI38:AK38"/>
    <mergeCell ref="AO38:AQ38"/>
    <mergeCell ref="AO41:AQ41"/>
    <mergeCell ref="U39:W39"/>
    <mergeCell ref="U40:W40"/>
    <mergeCell ref="AL40:AN40"/>
    <mergeCell ref="BF40:BH40"/>
    <mergeCell ref="AR39:BB39"/>
    <mergeCell ref="AR38:BB38"/>
    <mergeCell ref="AI41:AK41"/>
    <mergeCell ref="AL41:AN41"/>
    <mergeCell ref="AL47:AN47"/>
    <mergeCell ref="AL48:AN48"/>
    <mergeCell ref="AL46:AN46"/>
    <mergeCell ref="AL45:AN45"/>
    <mergeCell ref="AI44:AK44"/>
    <mergeCell ref="X44:AH44"/>
    <mergeCell ref="BC46:BE46"/>
    <mergeCell ref="BF46:BH46"/>
    <mergeCell ref="BC44:BE44"/>
    <mergeCell ref="BC48:BE48"/>
    <mergeCell ref="R46:T46"/>
    <mergeCell ref="X46:AH46"/>
    <mergeCell ref="AI45:AK45"/>
    <mergeCell ref="AI50:AK50"/>
    <mergeCell ref="X47:AH47"/>
    <mergeCell ref="AI47:AK47"/>
    <mergeCell ref="X49:AH49"/>
    <mergeCell ref="AI49:AK49"/>
    <mergeCell ref="R49:T49"/>
    <mergeCell ref="U46:W46"/>
    <mergeCell ref="U49:W49"/>
    <mergeCell ref="U45:W45"/>
    <mergeCell ref="U48:AH48"/>
    <mergeCell ref="U47:W47"/>
    <mergeCell ref="X45:AH45"/>
    <mergeCell ref="U50:W50"/>
    <mergeCell ref="AI48:AK48"/>
    <mergeCell ref="AI46:AK46"/>
    <mergeCell ref="A43:C43"/>
    <mergeCell ref="R59:T59"/>
    <mergeCell ref="R58:T58"/>
    <mergeCell ref="R51:T51"/>
    <mergeCell ref="O56:Q56"/>
    <mergeCell ref="R56:T56"/>
    <mergeCell ref="R57:T57"/>
    <mergeCell ref="A56:C56"/>
    <mergeCell ref="D56:N56"/>
    <mergeCell ref="A52:C52"/>
    <mergeCell ref="O55:Q55"/>
    <mergeCell ref="A55:C55"/>
    <mergeCell ref="D55:N55"/>
    <mergeCell ref="R55:T55"/>
    <mergeCell ref="R47:T47"/>
    <mergeCell ref="R44:T44"/>
    <mergeCell ref="D46:N46"/>
    <mergeCell ref="O46:Q46"/>
    <mergeCell ref="R45:T45"/>
    <mergeCell ref="A44:C44"/>
    <mergeCell ref="A46:C46"/>
    <mergeCell ref="A54:C54"/>
    <mergeCell ref="O54:Q54"/>
    <mergeCell ref="D54:N54"/>
    <mergeCell ref="D42:N42"/>
    <mergeCell ref="O34:Q34"/>
    <mergeCell ref="R39:T39"/>
    <mergeCell ref="A36:N36"/>
    <mergeCell ref="A37:C37"/>
    <mergeCell ref="A38:C38"/>
    <mergeCell ref="D38:N38"/>
    <mergeCell ref="A34:C34"/>
    <mergeCell ref="D35:N35"/>
    <mergeCell ref="A41:C41"/>
    <mergeCell ref="A42:C42"/>
    <mergeCell ref="D41:N41"/>
    <mergeCell ref="O41:Q41"/>
    <mergeCell ref="R41:T41"/>
    <mergeCell ref="R42:T42"/>
    <mergeCell ref="O42:Q42"/>
    <mergeCell ref="A40:C40"/>
    <mergeCell ref="A39:C39"/>
    <mergeCell ref="A35:C35"/>
    <mergeCell ref="D40:N40"/>
    <mergeCell ref="O37:Q37"/>
    <mergeCell ref="O38:Q38"/>
    <mergeCell ref="D39:N39"/>
    <mergeCell ref="O39:Q39"/>
    <mergeCell ref="CG4:CI5"/>
    <mergeCell ref="I5:AE6"/>
    <mergeCell ref="AF5:AN6"/>
    <mergeCell ref="AO5:AU6"/>
    <mergeCell ref="AV5:AW5"/>
    <mergeCell ref="AX5:BC5"/>
    <mergeCell ref="BF5:BK5"/>
    <mergeCell ref="BI13:BK13"/>
    <mergeCell ref="BL13:BV13"/>
    <mergeCell ref="BR7:CI10"/>
    <mergeCell ref="AF7:AT7"/>
    <mergeCell ref="AW7:BA7"/>
    <mergeCell ref="BE7:BI7"/>
    <mergeCell ref="BJ7:BQ7"/>
    <mergeCell ref="AF8:AO10"/>
    <mergeCell ref="BJ8:BQ10"/>
    <mergeCell ref="BR6:CI6"/>
    <mergeCell ref="AV6:AW6"/>
    <mergeCell ref="BW13:BY13"/>
    <mergeCell ref="AP9:AU9"/>
    <mergeCell ref="AW9:BA9"/>
    <mergeCell ref="BF13:BH13"/>
    <mergeCell ref="AP8:AU8"/>
    <mergeCell ref="I4:Y4"/>
    <mergeCell ref="CJ7:CV7"/>
    <mergeCell ref="CS12:CV12"/>
    <mergeCell ref="CK12:CR12"/>
    <mergeCell ref="X17:AH17"/>
    <mergeCell ref="AO17:AQ17"/>
    <mergeCell ref="AO16:AQ16"/>
    <mergeCell ref="AL17:AN17"/>
    <mergeCell ref="AR15:BB15"/>
    <mergeCell ref="AR16:BB16"/>
    <mergeCell ref="BL15:BV15"/>
    <mergeCell ref="BC16:BE16"/>
    <mergeCell ref="BI15:BK15"/>
    <mergeCell ref="BF14:BH14"/>
    <mergeCell ref="AL15:AN15"/>
    <mergeCell ref="AI16:AK16"/>
    <mergeCell ref="AL16:AN16"/>
    <mergeCell ref="AO15:AQ15"/>
    <mergeCell ref="BC14:BE14"/>
    <mergeCell ref="BC15:BE15"/>
    <mergeCell ref="CF16:CP16"/>
    <mergeCell ref="CF15:CP15"/>
    <mergeCell ref="CT17:CV17"/>
    <mergeCell ref="BA12:CJ12"/>
    <mergeCell ref="AO14:AQ14"/>
    <mergeCell ref="BR4:BU5"/>
    <mergeCell ref="BV4:CF5"/>
    <mergeCell ref="AV4:BD4"/>
    <mergeCell ref="BE4:BL4"/>
    <mergeCell ref="BN4:BQ4"/>
    <mergeCell ref="AF4:AN4"/>
    <mergeCell ref="AO4:AU4"/>
    <mergeCell ref="BZ13:CB13"/>
    <mergeCell ref="AX6:BC6"/>
    <mergeCell ref="AO13:AQ13"/>
    <mergeCell ref="AR13:BB13"/>
    <mergeCell ref="BC13:BE13"/>
    <mergeCell ref="CC13:CE13"/>
    <mergeCell ref="CF13:CP13"/>
    <mergeCell ref="AL13:AN13"/>
    <mergeCell ref="AI13:AK13"/>
    <mergeCell ref="X13:AH13"/>
    <mergeCell ref="BA10:BC10"/>
    <mergeCell ref="BF6:BI6"/>
    <mergeCell ref="BE8:BI10"/>
    <mergeCell ref="Z4:AE4"/>
    <mergeCell ref="BJ6:BP6"/>
    <mergeCell ref="CJ4:CV6"/>
    <mergeCell ref="CQ13:CS13"/>
    <mergeCell ref="A15:C15"/>
    <mergeCell ref="O13:Q13"/>
    <mergeCell ref="O29:Q29"/>
    <mergeCell ref="R29:T29"/>
    <mergeCell ref="O15:Q15"/>
    <mergeCell ref="O19:Q19"/>
    <mergeCell ref="O17:Q17"/>
    <mergeCell ref="O16:Q16"/>
    <mergeCell ref="O24:Q24"/>
    <mergeCell ref="O28:Q28"/>
    <mergeCell ref="O27:Q27"/>
    <mergeCell ref="O23:Q23"/>
    <mergeCell ref="O20:Q20"/>
    <mergeCell ref="O22:Q22"/>
    <mergeCell ref="O18:Q18"/>
    <mergeCell ref="R23:T23"/>
    <mergeCell ref="O14:Q14"/>
    <mergeCell ref="R14:T14"/>
    <mergeCell ref="R22:T22"/>
    <mergeCell ref="R26:T26"/>
    <mergeCell ref="A23:C23"/>
    <mergeCell ref="D22:N22"/>
    <mergeCell ref="A24:C24"/>
    <mergeCell ref="A29:C29"/>
    <mergeCell ref="CQ36:CS36"/>
    <mergeCell ref="BW14:BY14"/>
    <mergeCell ref="CC21:CE21"/>
    <mergeCell ref="CC22:CE22"/>
    <mergeCell ref="BL14:BV14"/>
    <mergeCell ref="BZ15:CB15"/>
    <mergeCell ref="BW16:BY16"/>
    <mergeCell ref="CF14:CP14"/>
    <mergeCell ref="CQ14:CS14"/>
    <mergeCell ref="CC14:CE14"/>
    <mergeCell ref="CQ28:CS28"/>
    <mergeCell ref="BL26:BV26"/>
    <mergeCell ref="BZ27:CB27"/>
    <mergeCell ref="BZ26:CB26"/>
    <mergeCell ref="BZ29:CB29"/>
    <mergeCell ref="BW28:BY28"/>
    <mergeCell ref="CC27:CE27"/>
    <mergeCell ref="BW24:BY24"/>
    <mergeCell ref="BZ32:CB32"/>
    <mergeCell ref="CC18:CE18"/>
    <mergeCell ref="BZ17:CB17"/>
    <mergeCell ref="BZ20:CB20"/>
    <mergeCell ref="BL19:BV19"/>
    <mergeCell ref="BW17:BY17"/>
    <mergeCell ref="BF33:BH33"/>
    <mergeCell ref="BF29:BH29"/>
    <mergeCell ref="BW29:BY29"/>
    <mergeCell ref="BI28:BK28"/>
    <mergeCell ref="BZ28:CB28"/>
    <mergeCell ref="BW30:BY30"/>
    <mergeCell ref="BL33:BV33"/>
    <mergeCell ref="BI27:BK27"/>
    <mergeCell ref="BW26:BY26"/>
    <mergeCell ref="BL29:BV29"/>
    <mergeCell ref="BL28:BV28"/>
    <mergeCell ref="BW27:BY27"/>
    <mergeCell ref="BL27:BV27"/>
    <mergeCell ref="BF30:BH30"/>
    <mergeCell ref="BF32:BH32"/>
    <mergeCell ref="BF28:BH28"/>
    <mergeCell ref="BI33:BK33"/>
    <mergeCell ref="BZ30:CB30"/>
    <mergeCell ref="BZ31:CB31"/>
    <mergeCell ref="BI29:BK29"/>
    <mergeCell ref="BI31:BV31"/>
    <mergeCell ref="BI30:BK30"/>
    <mergeCell ref="BW32:BY32"/>
    <mergeCell ref="BL32:BV32"/>
    <mergeCell ref="BI32:BK32"/>
    <mergeCell ref="BL30:BV30"/>
    <mergeCell ref="BW31:BY31"/>
    <mergeCell ref="BW33:BY33"/>
    <mergeCell ref="BZ33:CB33"/>
    <mergeCell ref="CC36:CE36"/>
    <mergeCell ref="BZ34:CB34"/>
    <mergeCell ref="BW34:BY34"/>
    <mergeCell ref="BL37:BV37"/>
    <mergeCell ref="BI34:BK34"/>
    <mergeCell ref="BL34:BV34"/>
    <mergeCell ref="CF37:CP37"/>
    <mergeCell ref="BL35:BV35"/>
    <mergeCell ref="CF36:CP36"/>
    <mergeCell ref="CC34:CE34"/>
    <mergeCell ref="BF41:BH41"/>
    <mergeCell ref="BL39:BV39"/>
    <mergeCell ref="BW36:BY36"/>
    <mergeCell ref="BW35:BY35"/>
    <mergeCell ref="CC35:CE35"/>
    <mergeCell ref="BL41:BV41"/>
    <mergeCell ref="BZ41:CB41"/>
    <mergeCell ref="BZ37:CB37"/>
    <mergeCell ref="BF39:BH39"/>
    <mergeCell ref="BI38:BK38"/>
    <mergeCell ref="BL38:BV38"/>
    <mergeCell ref="BZ40:CB40"/>
    <mergeCell ref="BW39:BY39"/>
    <mergeCell ref="BI37:BK37"/>
    <mergeCell ref="BI36:BV36"/>
    <mergeCell ref="BI35:BK35"/>
    <mergeCell ref="BZ36:CB36"/>
    <mergeCell ref="BZ35:CB35"/>
    <mergeCell ref="BZ38:CB38"/>
    <mergeCell ref="BW37:BY37"/>
    <mergeCell ref="BZ39:CB39"/>
    <mergeCell ref="BF26:BH26"/>
    <mergeCell ref="BI24:BK24"/>
    <mergeCell ref="BW23:BY23"/>
    <mergeCell ref="BZ23:CB23"/>
    <mergeCell ref="BZ22:CB22"/>
    <mergeCell ref="BW25:BY25"/>
    <mergeCell ref="BF17:BH17"/>
    <mergeCell ref="BF20:BH20"/>
    <mergeCell ref="BF22:BH22"/>
    <mergeCell ref="BL25:BV25"/>
    <mergeCell ref="BW22:BY22"/>
    <mergeCell ref="BL21:BV21"/>
    <mergeCell ref="BW19:BY19"/>
    <mergeCell ref="BZ19:CB19"/>
    <mergeCell ref="BW20:BY20"/>
    <mergeCell ref="BI25:BK25"/>
    <mergeCell ref="BI26:BK26"/>
    <mergeCell ref="BF25:BH25"/>
    <mergeCell ref="BI17:BK17"/>
    <mergeCell ref="BF24:BH24"/>
    <mergeCell ref="BF19:BH19"/>
    <mergeCell ref="BF18:BH18"/>
    <mergeCell ref="BW18:BY18"/>
    <mergeCell ref="R61:T61"/>
    <mergeCell ref="R60:T60"/>
    <mergeCell ref="BI56:BV56"/>
    <mergeCell ref="BC51:BE51"/>
    <mergeCell ref="BF51:BH51"/>
    <mergeCell ref="BC41:BE41"/>
    <mergeCell ref="AO39:AQ39"/>
    <mergeCell ref="AR43:BB43"/>
    <mergeCell ref="AO43:AQ43"/>
    <mergeCell ref="BL53:BV53"/>
    <mergeCell ref="BC54:BE54"/>
    <mergeCell ref="AO52:AQ52"/>
    <mergeCell ref="BI39:BK39"/>
    <mergeCell ref="BI53:BK53"/>
    <mergeCell ref="BL49:BV49"/>
    <mergeCell ref="BI50:BK50"/>
    <mergeCell ref="BF47:BH47"/>
    <mergeCell ref="BF48:BH48"/>
    <mergeCell ref="U41:W41"/>
    <mergeCell ref="R48:T48"/>
    <mergeCell ref="R52:T52"/>
    <mergeCell ref="AL51:AN51"/>
    <mergeCell ref="AI54:AK54"/>
    <mergeCell ref="AL54:AN54"/>
    <mergeCell ref="A45:C45"/>
    <mergeCell ref="O49:Q49"/>
    <mergeCell ref="A47:N47"/>
    <mergeCell ref="A51:C51"/>
    <mergeCell ref="O47:Q47"/>
    <mergeCell ref="A61:N61"/>
    <mergeCell ref="A59:C59"/>
    <mergeCell ref="D59:N59"/>
    <mergeCell ref="O59:Q59"/>
    <mergeCell ref="A60:C60"/>
    <mergeCell ref="D60:N60"/>
    <mergeCell ref="O60:Q60"/>
    <mergeCell ref="O58:Q58"/>
    <mergeCell ref="O57:Q57"/>
    <mergeCell ref="A57:C57"/>
    <mergeCell ref="D57:N57"/>
    <mergeCell ref="O61:Q61"/>
    <mergeCell ref="A58:C58"/>
    <mergeCell ref="D58:N58"/>
    <mergeCell ref="D51:N51"/>
    <mergeCell ref="D52:N52"/>
    <mergeCell ref="O52:Q52"/>
    <mergeCell ref="O51:Q51"/>
    <mergeCell ref="A50:C50"/>
    <mergeCell ref="CM51:CR51"/>
    <mergeCell ref="BZ51:CB51"/>
    <mergeCell ref="AO54:AQ54"/>
    <mergeCell ref="BF54:BH54"/>
    <mergeCell ref="A48:C48"/>
    <mergeCell ref="D48:N48"/>
    <mergeCell ref="O48:Q48"/>
    <mergeCell ref="X50:AH50"/>
    <mergeCell ref="R54:T54"/>
    <mergeCell ref="BW53:BY53"/>
    <mergeCell ref="BI54:BK54"/>
    <mergeCell ref="BI49:BK49"/>
    <mergeCell ref="BW49:BY49"/>
    <mergeCell ref="A49:C49"/>
    <mergeCell ref="D50:N50"/>
    <mergeCell ref="D49:N49"/>
    <mergeCell ref="R50:T50"/>
    <mergeCell ref="O50:Q50"/>
    <mergeCell ref="X53:AH53"/>
    <mergeCell ref="U54:W54"/>
    <mergeCell ref="X54:AH54"/>
    <mergeCell ref="U52:AH52"/>
    <mergeCell ref="U51:W51"/>
    <mergeCell ref="X51:AH51"/>
    <mergeCell ref="CQ52:CR52"/>
    <mergeCell ref="CS52:CU52"/>
    <mergeCell ref="CH53:CL53"/>
    <mergeCell ref="CM53:CP53"/>
    <mergeCell ref="CQ53:CR53"/>
    <mergeCell ref="CS53:CU53"/>
    <mergeCell ref="BI55:BK55"/>
    <mergeCell ref="BW55:BY55"/>
    <mergeCell ref="BC57:BE57"/>
    <mergeCell ref="BF57:BH57"/>
    <mergeCell ref="BL55:BV55"/>
    <mergeCell ref="BW56:BY56"/>
    <mergeCell ref="BZ56:CB56"/>
    <mergeCell ref="BL54:BV54"/>
    <mergeCell ref="CQ34:CS34"/>
    <mergeCell ref="CT34:CV34"/>
    <mergeCell ref="CF32:CP32"/>
    <mergeCell ref="CC32:CE32"/>
    <mergeCell ref="CF25:CP25"/>
    <mergeCell ref="CF34:CP34"/>
    <mergeCell ref="CF31:CP31"/>
    <mergeCell ref="U58:AH58"/>
    <mergeCell ref="AI57:AK57"/>
    <mergeCell ref="AL58:AN58"/>
    <mergeCell ref="AL57:AN57"/>
    <mergeCell ref="BZ53:CB53"/>
    <mergeCell ref="BC52:BE52"/>
    <mergeCell ref="BF52:BH52"/>
    <mergeCell ref="AR52:BB52"/>
    <mergeCell ref="U56:W56"/>
    <mergeCell ref="X56:AH56"/>
    <mergeCell ref="AI56:AK56"/>
    <mergeCell ref="AL56:AN56"/>
    <mergeCell ref="U55:W55"/>
    <mergeCell ref="X55:AH55"/>
    <mergeCell ref="AI55:AK55"/>
    <mergeCell ref="AL55:AN55"/>
    <mergeCell ref="U53:W53"/>
    <mergeCell ref="CT25:CV25"/>
    <mergeCell ref="CC26:CE26"/>
    <mergeCell ref="CF26:CP26"/>
    <mergeCell ref="CQ26:CS26"/>
    <mergeCell ref="CT26:CV26"/>
    <mergeCell ref="CQ32:CS32"/>
    <mergeCell ref="CT32:CV32"/>
    <mergeCell ref="CQ31:CS31"/>
    <mergeCell ref="CT31:CV31"/>
    <mergeCell ref="CQ25:CS25"/>
    <mergeCell ref="CC28:CE28"/>
    <mergeCell ref="CT28:CV28"/>
    <mergeCell ref="CF29:CP29"/>
    <mergeCell ref="CF30:CP30"/>
    <mergeCell ref="CQ30:CS30"/>
    <mergeCell ref="CT30:CV30"/>
    <mergeCell ref="CQ29:CS29"/>
    <mergeCell ref="CT29:CV29"/>
    <mergeCell ref="CC31:CE31"/>
    <mergeCell ref="CC29:CE29"/>
    <mergeCell ref="CC30:CE30"/>
    <mergeCell ref="CF27:CP27"/>
    <mergeCell ref="CQ27:CS27"/>
    <mergeCell ref="CT13:CV13"/>
    <mergeCell ref="AL50:AN50"/>
    <mergeCell ref="CS51:CU51"/>
    <mergeCell ref="BL51:BV51"/>
    <mergeCell ref="AR51:BB51"/>
    <mergeCell ref="BW50:BY50"/>
    <mergeCell ref="AO51:AQ51"/>
    <mergeCell ref="BI45:BK45"/>
    <mergeCell ref="BL46:BV46"/>
    <mergeCell ref="BI44:BV44"/>
    <mergeCell ref="BL43:BV43"/>
    <mergeCell ref="BF44:BH44"/>
    <mergeCell ref="BC45:BE45"/>
    <mergeCell ref="BL47:BV47"/>
    <mergeCell ref="BI48:BK48"/>
    <mergeCell ref="BI47:BK47"/>
    <mergeCell ref="CC33:CE33"/>
    <mergeCell ref="CF33:CP33"/>
    <mergeCell ref="CQ33:CS33"/>
    <mergeCell ref="CT33:CV33"/>
    <mergeCell ref="CF35:CP35"/>
    <mergeCell ref="CQ35:CS35"/>
    <mergeCell ref="CT35:CV35"/>
    <mergeCell ref="CF28:CP28"/>
    <mergeCell ref="CB68:CF70"/>
    <mergeCell ref="CB62:CV63"/>
    <mergeCell ref="CC37:CE37"/>
    <mergeCell ref="BW38:BY38"/>
    <mergeCell ref="CT36:CV36"/>
    <mergeCell ref="CH52:CL52"/>
    <mergeCell ref="CM52:CP52"/>
    <mergeCell ref="BI52:BK52"/>
    <mergeCell ref="BL52:BV52"/>
    <mergeCell ref="BI43:BK43"/>
    <mergeCell ref="BI40:BK40"/>
    <mergeCell ref="BL40:BV40"/>
    <mergeCell ref="BI41:BK41"/>
    <mergeCell ref="BW40:BY40"/>
    <mergeCell ref="BW41:BY41"/>
    <mergeCell ref="BW47:BY47"/>
    <mergeCell ref="BL45:BV45"/>
    <mergeCell ref="BW48:BY48"/>
    <mergeCell ref="BW45:BY45"/>
    <mergeCell ref="BW44:BY44"/>
    <mergeCell ref="BZ55:CB55"/>
    <mergeCell ref="BW54:BY54"/>
    <mergeCell ref="BW52:BY52"/>
    <mergeCell ref="BZ52:CB52"/>
  </mergeCells>
  <phoneticPr fontId="11"/>
  <conditionalFormatting sqref="AF8:AO10">
    <cfRule type="cellIs" dxfId="37" priority="62" stopIfTrue="1" operator="equal">
      <formula>0</formula>
    </cfRule>
  </conditionalFormatting>
  <conditionalFormatting sqref="AP10:AU10">
    <cfRule type="cellIs" dxfId="36" priority="65" stopIfTrue="1" operator="equal">
      <formula>0</formula>
    </cfRule>
  </conditionalFormatting>
  <conditionalFormatting sqref="AC12:AJ12">
    <cfRule type="cellIs" dxfId="35" priority="51" operator="equal">
      <formula>0</formula>
    </cfRule>
  </conditionalFormatting>
  <conditionalFormatting sqref="AY12">
    <cfRule type="expression" dxfId="34" priority="49" stopIfTrue="1">
      <formula>AO12=0</formula>
    </cfRule>
  </conditionalFormatting>
  <conditionalFormatting sqref="AO12:AX12 CK12:CR12">
    <cfRule type="cellIs" dxfId="33" priority="47" operator="equal">
      <formula>0</formula>
    </cfRule>
  </conditionalFormatting>
  <conditionalFormatting sqref="AK12">
    <cfRule type="expression" dxfId="32" priority="46" stopIfTrue="1">
      <formula>AC12=0</formula>
    </cfRule>
  </conditionalFormatting>
  <conditionalFormatting sqref="A12:J12">
    <cfRule type="cellIs" dxfId="31" priority="45" operator="equal">
      <formula>0</formula>
    </cfRule>
  </conditionalFormatting>
  <conditionalFormatting sqref="K12">
    <cfRule type="expression" dxfId="30" priority="43" stopIfTrue="1">
      <formula>A12=0</formula>
    </cfRule>
  </conditionalFormatting>
  <conditionalFormatting sqref="CS12">
    <cfRule type="expression" dxfId="29" priority="42" stopIfTrue="1">
      <formula>CK12=0</formula>
    </cfRule>
  </conditionalFormatting>
  <conditionalFormatting sqref="AO14:AQ22 A37:C46 U14:W22 AO33:AQ46 BI14:BK17 BI24:BK30 BI32:BK35 BI37:BK43 BI45:BK55 U38:W47 AO24:AQ31 CC14:CE22 CC24:CE35 CC37:CE37 BI19:BK22 A14:C20 U57:W57 U49:W50 A22:C24 A26:C35 U24:W36 AO48:AQ52 AO54:AQ57 A48:C52 A54:C60">
    <cfRule type="expression" dxfId="28" priority="74">
      <formula>$CS$52="●"</formula>
    </cfRule>
  </conditionalFormatting>
  <conditionalFormatting sqref="CC36:CE36">
    <cfRule type="expression" dxfId="27" priority="10">
      <formula>$CS$52="●"</formula>
    </cfRule>
  </conditionalFormatting>
  <conditionalFormatting sqref="U56:W56">
    <cfRule type="expression" dxfId="26" priority="8">
      <formula>$CS$52="●"</formula>
    </cfRule>
  </conditionalFormatting>
  <conditionalFormatting sqref="U55:W55">
    <cfRule type="expression" dxfId="25" priority="7">
      <formula>$CS$52="●"</formula>
    </cfRule>
  </conditionalFormatting>
  <conditionalFormatting sqref="U53:W53">
    <cfRule type="expression" dxfId="24" priority="6">
      <formula>$CS$52="●"</formula>
    </cfRule>
  </conditionalFormatting>
  <conditionalFormatting sqref="U51:W51">
    <cfRule type="expression" dxfId="23" priority="5">
      <formula>$CS$52="●"</formula>
    </cfRule>
  </conditionalFormatting>
  <conditionalFormatting sqref="U54:W54">
    <cfRule type="expression" dxfId="22" priority="4">
      <formula>$CS$52="●"</formula>
    </cfRule>
  </conditionalFormatting>
  <conditionalFormatting sqref="A25:C25">
    <cfRule type="expression" dxfId="21" priority="3">
      <formula>$CS$52="●"</formula>
    </cfRule>
  </conditionalFormatting>
  <conditionalFormatting sqref="AO53:AQ53">
    <cfRule type="expression" dxfId="20" priority="2">
      <formula>$CS$52="●"</formula>
    </cfRule>
  </conditionalFormatting>
  <conditionalFormatting sqref="A53:C53">
    <cfRule type="expression" dxfId="19" priority="1">
      <formula>$CS$52="●"</formula>
    </cfRule>
  </conditionalFormatting>
  <dataValidations count="2">
    <dataValidation type="list" allowBlank="1" showInputMessage="1" showErrorMessage="1" sqref="A5:G8" xr:uid="{00000000-0002-0000-0000-000000000000}">
      <formula1>$AW$3:$AZ$3</formula1>
    </dataValidation>
    <dataValidation type="list" allowBlank="1" showInputMessage="1" showErrorMessage="1" sqref="CS52:CU52" xr:uid="{00000000-0002-0000-0000-000001000000}">
      <formula1>"●,　"</formula1>
    </dataValidation>
  </dataValidations>
  <pageMargins left="0.47" right="0.39370078740157483" top="0.62" bottom="0.27" header="0.51181102362204722" footer="0.26"/>
  <pageSetup paperSize="8"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47</xdr:col>
                    <xdr:colOff>0</xdr:colOff>
                    <xdr:row>7</xdr:row>
                    <xdr:rowOff>0</xdr:rowOff>
                  </from>
                  <to>
                    <xdr:col>56</xdr:col>
                    <xdr:colOff>0</xdr:colOff>
                    <xdr:row>10</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47</xdr:col>
                    <xdr:colOff>9525</xdr:colOff>
                    <xdr:row>8</xdr:row>
                    <xdr:rowOff>0</xdr:rowOff>
                  </from>
                  <to>
                    <xdr:col>51</xdr:col>
                    <xdr:colOff>38100</xdr:colOff>
                    <xdr:row>9</xdr:row>
                    <xdr:rowOff>19050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47</xdr:col>
                    <xdr:colOff>9525</xdr:colOff>
                    <xdr:row>9</xdr:row>
                    <xdr:rowOff>47625</xdr:rowOff>
                  </from>
                  <to>
                    <xdr:col>49</xdr:col>
                    <xdr:colOff>152400</xdr:colOff>
                    <xdr:row>9</xdr:row>
                    <xdr:rowOff>257175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51</xdr:col>
                    <xdr:colOff>9525</xdr:colOff>
                    <xdr:row>9</xdr:row>
                    <xdr:rowOff>47625</xdr:rowOff>
                  </from>
                  <to>
                    <xdr:col>54</xdr:col>
                    <xdr:colOff>104775</xdr:colOff>
                    <xdr:row>9</xdr:row>
                    <xdr:rowOff>257175</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56</xdr:col>
                    <xdr:colOff>0</xdr:colOff>
                    <xdr:row>3</xdr:row>
                    <xdr:rowOff>0</xdr:rowOff>
                  </from>
                  <to>
                    <xdr:col>69</xdr:col>
                    <xdr:colOff>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64</xdr:col>
                    <xdr:colOff>19050</xdr:colOff>
                    <xdr:row>3</xdr:row>
                    <xdr:rowOff>0</xdr:rowOff>
                  </from>
                  <to>
                    <xdr:col>68</xdr:col>
                    <xdr:colOff>38100</xdr:colOff>
                    <xdr:row>4</xdr:row>
                    <xdr:rowOff>0</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56</xdr:col>
                    <xdr:colOff>28575</xdr:colOff>
                    <xdr:row>3</xdr:row>
                    <xdr:rowOff>171450</xdr:rowOff>
                  </from>
                  <to>
                    <xdr:col>60</xdr:col>
                    <xdr:colOff>19050</xdr:colOff>
                    <xdr:row>5</xdr:row>
                    <xdr:rowOff>0</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from>
                    <xdr:col>64</xdr:col>
                    <xdr:colOff>9525</xdr:colOff>
                    <xdr:row>4</xdr:row>
                    <xdr:rowOff>0</xdr:rowOff>
                  </from>
                  <to>
                    <xdr:col>67</xdr:col>
                    <xdr:colOff>0</xdr:colOff>
                    <xdr:row>5</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47</xdr:col>
                    <xdr:colOff>9525</xdr:colOff>
                    <xdr:row>6</xdr:row>
                    <xdr:rowOff>38100</xdr:rowOff>
                  </from>
                  <to>
                    <xdr:col>50</xdr:col>
                    <xdr:colOff>104775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V85"/>
  <sheetViews>
    <sheetView showGridLines="0" zoomScale="55" zoomScaleNormal="55" workbookViewId="0">
      <selection sqref="A1:BE2"/>
    </sheetView>
  </sheetViews>
  <sheetFormatPr defaultRowHeight="13.5" x14ac:dyDescent="0.15"/>
  <cols>
    <col min="1" max="100" width="2.5" style="55" customWidth="1"/>
    <col min="101" max="16384" width="9" style="55"/>
  </cols>
  <sheetData>
    <row r="1" spans="1:100" ht="18.75" customHeight="1" x14ac:dyDescent="0.3">
      <c r="A1" s="392" t="s">
        <v>54</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4"/>
      <c r="CG1" s="54"/>
      <c r="CH1" s="54"/>
      <c r="CI1" s="54"/>
      <c r="CJ1" s="54"/>
      <c r="CK1" s="54"/>
      <c r="CL1" s="54"/>
      <c r="CM1" s="54"/>
      <c r="CN1" s="54"/>
      <c r="CO1" s="54"/>
      <c r="CP1" s="54"/>
      <c r="CQ1" s="54"/>
      <c r="CR1" s="54"/>
      <c r="CS1" s="54"/>
      <c r="CT1" s="54"/>
      <c r="CU1" s="54"/>
      <c r="CV1" s="54"/>
    </row>
    <row r="2" spans="1:100" ht="17.25" customHeight="1" x14ac:dyDescent="0.3">
      <c r="A2" s="392"/>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4"/>
      <c r="CF2" s="54"/>
      <c r="CG2" s="54"/>
      <c r="CH2" s="54"/>
      <c r="CI2" s="54"/>
      <c r="CJ2" s="54"/>
      <c r="CK2" s="54"/>
      <c r="CL2" s="54"/>
      <c r="CM2" s="54"/>
      <c r="CN2" s="54"/>
      <c r="CO2" s="54"/>
      <c r="CP2" s="54"/>
      <c r="CQ2" s="54"/>
      <c r="CR2" s="54"/>
      <c r="CS2" s="54"/>
      <c r="CT2" s="54"/>
      <c r="CU2" s="54"/>
      <c r="CV2" s="54"/>
    </row>
    <row r="3" spans="1:100" ht="14.25" customHeight="1" thickBot="1" x14ac:dyDescent="0.2">
      <c r="A3" s="56"/>
      <c r="B3" s="57"/>
      <c r="C3" s="57"/>
      <c r="D3" s="57"/>
      <c r="E3" s="57"/>
      <c r="F3" s="57"/>
      <c r="G3" s="57"/>
      <c r="H3" s="53"/>
      <c r="I3" s="393" t="s">
        <v>0</v>
      </c>
      <c r="J3" s="393"/>
      <c r="K3" s="393"/>
      <c r="L3" s="393"/>
      <c r="M3" s="393"/>
      <c r="N3" s="393"/>
      <c r="O3" s="393"/>
      <c r="P3" s="393"/>
      <c r="Q3" s="393"/>
      <c r="R3" s="57"/>
      <c r="S3" s="57"/>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9">
        <f>IF(CEILING(CJ4-1,7)-1&lt;CJ4,"",CEILING(CJ4-1,7)-1)</f>
        <v>44232</v>
      </c>
      <c r="AW3" s="59">
        <f>IF(AV3="",CEILING(CJ4-1,7)+6,AV3+7)</f>
        <v>44239</v>
      </c>
      <c r="AX3" s="59">
        <f>AW3+7</f>
        <v>44246</v>
      </c>
      <c r="AY3" s="59">
        <f>AX3+7</f>
        <v>44253</v>
      </c>
      <c r="AZ3" s="59"/>
      <c r="BA3" s="47"/>
      <c r="BB3" s="47"/>
      <c r="BC3" s="47"/>
      <c r="BD3" s="53"/>
      <c r="BE3" s="394" t="s">
        <v>1</v>
      </c>
      <c r="BF3" s="394"/>
      <c r="BG3" s="394"/>
      <c r="BH3" s="394"/>
      <c r="BI3" s="394"/>
      <c r="BJ3" s="394"/>
      <c r="BK3" s="394"/>
      <c r="BL3" s="394"/>
      <c r="BM3" s="394"/>
      <c r="BN3" s="394"/>
      <c r="BO3" s="394"/>
      <c r="BP3" s="394"/>
      <c r="BQ3" s="394"/>
      <c r="BR3" s="53"/>
      <c r="BS3" s="53"/>
      <c r="BT3" s="53"/>
      <c r="BU3" s="53"/>
      <c r="BV3" s="53"/>
      <c r="BW3" s="53"/>
      <c r="BX3" s="53"/>
      <c r="BY3" s="53"/>
      <c r="BZ3" s="53"/>
      <c r="CA3" s="53"/>
      <c r="CB3" s="53"/>
      <c r="CC3" s="53"/>
      <c r="CD3" s="53"/>
      <c r="CE3" s="53"/>
      <c r="CF3" s="60"/>
      <c r="CG3" s="60"/>
      <c r="CH3" s="60"/>
      <c r="CI3" s="60"/>
      <c r="CJ3" s="60"/>
      <c r="CK3" s="60"/>
      <c r="CL3" s="60"/>
      <c r="CM3" s="60"/>
      <c r="CN3" s="60"/>
      <c r="CO3" s="60"/>
      <c r="CP3" s="60"/>
      <c r="CQ3" s="60"/>
      <c r="CR3" s="60"/>
      <c r="CS3" s="60"/>
      <c r="CT3" s="60"/>
      <c r="CU3" s="60"/>
      <c r="CV3" s="60"/>
    </row>
    <row r="4" spans="1:100" ht="14.25" customHeight="1" thickTop="1" x14ac:dyDescent="0.15">
      <c r="A4" s="395" t="s">
        <v>2</v>
      </c>
      <c r="B4" s="396"/>
      <c r="C4" s="396"/>
      <c r="D4" s="396"/>
      <c r="E4" s="396"/>
      <c r="F4" s="396"/>
      <c r="G4" s="397"/>
      <c r="H4" s="53"/>
      <c r="I4" s="395" t="s">
        <v>3</v>
      </c>
      <c r="J4" s="396"/>
      <c r="K4" s="396"/>
      <c r="L4" s="396"/>
      <c r="M4" s="396"/>
      <c r="N4" s="396"/>
      <c r="O4" s="396"/>
      <c r="P4" s="396"/>
      <c r="Q4" s="396"/>
      <c r="R4" s="396"/>
      <c r="S4" s="396"/>
      <c r="T4" s="396"/>
      <c r="U4" s="396"/>
      <c r="V4" s="396"/>
      <c r="W4" s="396"/>
      <c r="X4" s="396"/>
      <c r="Y4" s="396"/>
      <c r="Z4" s="396"/>
      <c r="AA4" s="396"/>
      <c r="AB4" s="396"/>
      <c r="AC4" s="396"/>
      <c r="AD4" s="396"/>
      <c r="AE4" s="398"/>
      <c r="AF4" s="399" t="s">
        <v>4</v>
      </c>
      <c r="AG4" s="396"/>
      <c r="AH4" s="396"/>
      <c r="AI4" s="396"/>
      <c r="AJ4" s="396"/>
      <c r="AK4" s="396"/>
      <c r="AL4" s="396"/>
      <c r="AM4" s="396"/>
      <c r="AN4" s="398"/>
      <c r="AO4" s="399" t="s">
        <v>33</v>
      </c>
      <c r="AP4" s="396"/>
      <c r="AQ4" s="396"/>
      <c r="AR4" s="396"/>
      <c r="AS4" s="396"/>
      <c r="AT4" s="396"/>
      <c r="AU4" s="398"/>
      <c r="AV4" s="399" t="s">
        <v>5</v>
      </c>
      <c r="AW4" s="396"/>
      <c r="AX4" s="396"/>
      <c r="AY4" s="396"/>
      <c r="AZ4" s="396"/>
      <c r="BA4" s="396"/>
      <c r="BB4" s="396"/>
      <c r="BC4" s="396"/>
      <c r="BD4" s="397"/>
      <c r="BE4" s="400" t="s">
        <v>6</v>
      </c>
      <c r="BF4" s="401"/>
      <c r="BG4" s="401"/>
      <c r="BH4" s="401"/>
      <c r="BI4" s="401"/>
      <c r="BJ4" s="401"/>
      <c r="BK4" s="401"/>
      <c r="BL4" s="401"/>
      <c r="BM4" s="61" t="s">
        <v>7</v>
      </c>
      <c r="BN4" s="402" t="s">
        <v>8</v>
      </c>
      <c r="BO4" s="402"/>
      <c r="BP4" s="402"/>
      <c r="BQ4" s="403"/>
      <c r="BR4" s="436" t="s">
        <v>9</v>
      </c>
      <c r="BS4" s="437"/>
      <c r="BT4" s="437"/>
      <c r="BU4" s="437"/>
      <c r="BV4" s="470"/>
      <c r="BW4" s="471"/>
      <c r="BX4" s="471"/>
      <c r="BY4" s="471"/>
      <c r="BZ4" s="471"/>
      <c r="CA4" s="471"/>
      <c r="CB4" s="471"/>
      <c r="CC4" s="471"/>
      <c r="CD4" s="471"/>
      <c r="CE4" s="471"/>
      <c r="CF4" s="471"/>
      <c r="CG4" s="473" t="s">
        <v>10</v>
      </c>
      <c r="CH4" s="473"/>
      <c r="CI4" s="474"/>
      <c r="CJ4" s="404">
        <f>八王子①!CJ4</f>
        <v>44228</v>
      </c>
      <c r="CK4" s="405"/>
      <c r="CL4" s="405"/>
      <c r="CM4" s="405"/>
      <c r="CN4" s="405"/>
      <c r="CO4" s="405"/>
      <c r="CP4" s="405"/>
      <c r="CQ4" s="405"/>
      <c r="CR4" s="405"/>
      <c r="CS4" s="405"/>
      <c r="CT4" s="405"/>
      <c r="CU4" s="405"/>
      <c r="CV4" s="405"/>
    </row>
    <row r="5" spans="1:100" ht="17.25" customHeight="1" x14ac:dyDescent="0.15">
      <c r="A5" s="406" t="s">
        <v>32</v>
      </c>
      <c r="B5" s="407"/>
      <c r="C5" s="407"/>
      <c r="D5" s="407"/>
      <c r="E5" s="407"/>
      <c r="F5" s="407"/>
      <c r="G5" s="408"/>
      <c r="H5" s="53"/>
      <c r="I5" s="412"/>
      <c r="J5" s="413"/>
      <c r="K5" s="413"/>
      <c r="L5" s="413"/>
      <c r="M5" s="413"/>
      <c r="N5" s="413"/>
      <c r="O5" s="413"/>
      <c r="P5" s="413"/>
      <c r="Q5" s="413"/>
      <c r="R5" s="413"/>
      <c r="S5" s="413"/>
      <c r="T5" s="413"/>
      <c r="U5" s="413"/>
      <c r="V5" s="413"/>
      <c r="W5" s="413"/>
      <c r="X5" s="413"/>
      <c r="Y5" s="413"/>
      <c r="Z5" s="413"/>
      <c r="AA5" s="413"/>
      <c r="AB5" s="413"/>
      <c r="AC5" s="413"/>
      <c r="AD5" s="413"/>
      <c r="AE5" s="414"/>
      <c r="AF5" s="201"/>
      <c r="AG5" s="418"/>
      <c r="AH5" s="418"/>
      <c r="AI5" s="418"/>
      <c r="AJ5" s="418"/>
      <c r="AK5" s="418"/>
      <c r="AL5" s="418"/>
      <c r="AM5" s="418"/>
      <c r="AN5" s="419"/>
      <c r="AO5" s="207"/>
      <c r="AP5" s="423"/>
      <c r="AQ5" s="423"/>
      <c r="AR5" s="423"/>
      <c r="AS5" s="423"/>
      <c r="AT5" s="423"/>
      <c r="AU5" s="424"/>
      <c r="AV5" s="428" t="s">
        <v>11</v>
      </c>
      <c r="AW5" s="429"/>
      <c r="AX5" s="430"/>
      <c r="AY5" s="430"/>
      <c r="AZ5" s="430"/>
      <c r="BA5" s="430"/>
      <c r="BB5" s="430"/>
      <c r="BC5" s="430"/>
      <c r="BD5" s="53" t="s">
        <v>12</v>
      </c>
      <c r="BE5" s="62"/>
      <c r="BF5" s="431" t="s">
        <v>13</v>
      </c>
      <c r="BG5" s="431"/>
      <c r="BH5" s="431"/>
      <c r="BI5" s="431"/>
      <c r="BJ5" s="431"/>
      <c r="BK5" s="431"/>
      <c r="BL5" s="63"/>
      <c r="BM5" s="63"/>
      <c r="BN5" s="431" t="s">
        <v>34</v>
      </c>
      <c r="BO5" s="431"/>
      <c r="BP5" s="431"/>
      <c r="BQ5" s="432"/>
      <c r="BR5" s="438"/>
      <c r="BS5" s="439"/>
      <c r="BT5" s="439"/>
      <c r="BU5" s="439"/>
      <c r="BV5" s="472"/>
      <c r="BW5" s="472"/>
      <c r="BX5" s="472"/>
      <c r="BY5" s="472"/>
      <c r="BZ5" s="472"/>
      <c r="CA5" s="472"/>
      <c r="CB5" s="472"/>
      <c r="CC5" s="472"/>
      <c r="CD5" s="472"/>
      <c r="CE5" s="472"/>
      <c r="CF5" s="472"/>
      <c r="CG5" s="475"/>
      <c r="CH5" s="475"/>
      <c r="CI5" s="476"/>
      <c r="CJ5" s="404"/>
      <c r="CK5" s="405"/>
      <c r="CL5" s="405"/>
      <c r="CM5" s="405"/>
      <c r="CN5" s="405"/>
      <c r="CO5" s="405"/>
      <c r="CP5" s="405"/>
      <c r="CQ5" s="405"/>
      <c r="CR5" s="405"/>
      <c r="CS5" s="405"/>
      <c r="CT5" s="405"/>
      <c r="CU5" s="405"/>
      <c r="CV5" s="405"/>
    </row>
    <row r="6" spans="1:100" ht="17.25" customHeight="1" x14ac:dyDescent="0.15">
      <c r="A6" s="406"/>
      <c r="B6" s="407"/>
      <c r="C6" s="407"/>
      <c r="D6" s="407"/>
      <c r="E6" s="407"/>
      <c r="F6" s="407"/>
      <c r="G6" s="408"/>
      <c r="H6" s="53"/>
      <c r="I6" s="415"/>
      <c r="J6" s="416"/>
      <c r="K6" s="416"/>
      <c r="L6" s="416"/>
      <c r="M6" s="416"/>
      <c r="N6" s="416"/>
      <c r="O6" s="416"/>
      <c r="P6" s="416"/>
      <c r="Q6" s="416"/>
      <c r="R6" s="416"/>
      <c r="S6" s="416"/>
      <c r="T6" s="416"/>
      <c r="U6" s="416"/>
      <c r="V6" s="416"/>
      <c r="W6" s="416"/>
      <c r="X6" s="416"/>
      <c r="Y6" s="416"/>
      <c r="Z6" s="416"/>
      <c r="AA6" s="416"/>
      <c r="AB6" s="416"/>
      <c r="AC6" s="416"/>
      <c r="AD6" s="416"/>
      <c r="AE6" s="417"/>
      <c r="AF6" s="420"/>
      <c r="AG6" s="421"/>
      <c r="AH6" s="421"/>
      <c r="AI6" s="421"/>
      <c r="AJ6" s="421"/>
      <c r="AK6" s="421"/>
      <c r="AL6" s="421"/>
      <c r="AM6" s="421"/>
      <c r="AN6" s="422"/>
      <c r="AO6" s="425"/>
      <c r="AP6" s="426"/>
      <c r="AQ6" s="426"/>
      <c r="AR6" s="426"/>
      <c r="AS6" s="426"/>
      <c r="AT6" s="426"/>
      <c r="AU6" s="427"/>
      <c r="AV6" s="428" t="s">
        <v>11</v>
      </c>
      <c r="AW6" s="429"/>
      <c r="AX6" s="433" t="s">
        <v>32</v>
      </c>
      <c r="AY6" s="433"/>
      <c r="AZ6" s="433"/>
      <c r="BA6" s="433"/>
      <c r="BB6" s="433"/>
      <c r="BC6" s="433"/>
      <c r="BD6" s="53" t="s">
        <v>12</v>
      </c>
      <c r="BE6" s="64"/>
      <c r="BF6" s="434"/>
      <c r="BG6" s="434"/>
      <c r="BH6" s="434"/>
      <c r="BI6" s="434"/>
      <c r="BJ6" s="435"/>
      <c r="BK6" s="435"/>
      <c r="BL6" s="435"/>
      <c r="BM6" s="435"/>
      <c r="BN6" s="435"/>
      <c r="BO6" s="435"/>
      <c r="BP6" s="435"/>
      <c r="BQ6" s="65"/>
      <c r="BR6" s="440" t="s">
        <v>14</v>
      </c>
      <c r="BS6" s="441"/>
      <c r="BT6" s="441"/>
      <c r="BU6" s="441"/>
      <c r="BV6" s="441"/>
      <c r="BW6" s="441"/>
      <c r="BX6" s="441"/>
      <c r="BY6" s="441"/>
      <c r="BZ6" s="441"/>
      <c r="CA6" s="441"/>
      <c r="CB6" s="441"/>
      <c r="CC6" s="441"/>
      <c r="CD6" s="441"/>
      <c r="CE6" s="441"/>
      <c r="CF6" s="441"/>
      <c r="CG6" s="441"/>
      <c r="CH6" s="441"/>
      <c r="CI6" s="442"/>
      <c r="CJ6" s="404"/>
      <c r="CK6" s="405"/>
      <c r="CL6" s="405"/>
      <c r="CM6" s="405"/>
      <c r="CN6" s="405"/>
      <c r="CO6" s="405"/>
      <c r="CP6" s="405"/>
      <c r="CQ6" s="405"/>
      <c r="CR6" s="405"/>
      <c r="CS6" s="405"/>
      <c r="CT6" s="405"/>
      <c r="CU6" s="405"/>
      <c r="CV6" s="405"/>
    </row>
    <row r="7" spans="1:100" ht="18" customHeight="1" x14ac:dyDescent="0.15">
      <c r="A7" s="406"/>
      <c r="B7" s="407"/>
      <c r="C7" s="407"/>
      <c r="D7" s="407"/>
      <c r="E7" s="407"/>
      <c r="F7" s="407"/>
      <c r="G7" s="408"/>
      <c r="H7" s="53"/>
      <c r="I7" s="443" t="s">
        <v>15</v>
      </c>
      <c r="J7" s="444"/>
      <c r="K7" s="445" t="s">
        <v>32</v>
      </c>
      <c r="L7" s="445"/>
      <c r="M7" s="445"/>
      <c r="N7" s="66" t="s">
        <v>16</v>
      </c>
      <c r="O7" s="445" t="s">
        <v>32</v>
      </c>
      <c r="P7" s="445"/>
      <c r="Q7" s="445"/>
      <c r="R7" s="66" t="s">
        <v>16</v>
      </c>
      <c r="S7" s="445" t="s">
        <v>32</v>
      </c>
      <c r="T7" s="445"/>
      <c r="U7" s="445"/>
      <c r="V7" s="445"/>
      <c r="W7" s="495" t="s">
        <v>17</v>
      </c>
      <c r="X7" s="495"/>
      <c r="Y7" s="495"/>
      <c r="Z7" s="496" t="s">
        <v>32</v>
      </c>
      <c r="AA7" s="496"/>
      <c r="AB7" s="496"/>
      <c r="AC7" s="496"/>
      <c r="AD7" s="497" t="s">
        <v>18</v>
      </c>
      <c r="AE7" s="498"/>
      <c r="AF7" s="461" t="s">
        <v>19</v>
      </c>
      <c r="AG7" s="462"/>
      <c r="AH7" s="462"/>
      <c r="AI7" s="462"/>
      <c r="AJ7" s="462"/>
      <c r="AK7" s="462"/>
      <c r="AL7" s="462"/>
      <c r="AM7" s="462"/>
      <c r="AN7" s="462"/>
      <c r="AO7" s="462"/>
      <c r="AP7" s="462"/>
      <c r="AQ7" s="462"/>
      <c r="AR7" s="462"/>
      <c r="AS7" s="462"/>
      <c r="AT7" s="462"/>
      <c r="AU7" s="67"/>
      <c r="AV7" s="68"/>
      <c r="AW7" s="499" t="s">
        <v>20</v>
      </c>
      <c r="AX7" s="499"/>
      <c r="AY7" s="499"/>
      <c r="AZ7" s="499"/>
      <c r="BA7" s="499"/>
      <c r="BB7" s="69"/>
      <c r="BC7" s="69"/>
      <c r="BD7" s="70"/>
      <c r="BE7" s="500" t="s">
        <v>21</v>
      </c>
      <c r="BF7" s="501"/>
      <c r="BG7" s="501"/>
      <c r="BH7" s="501"/>
      <c r="BI7" s="502"/>
      <c r="BJ7" s="503" t="s">
        <v>22</v>
      </c>
      <c r="BK7" s="501"/>
      <c r="BL7" s="501"/>
      <c r="BM7" s="501"/>
      <c r="BN7" s="501"/>
      <c r="BO7" s="501"/>
      <c r="BP7" s="501"/>
      <c r="BQ7" s="504"/>
      <c r="BR7" s="446" t="s">
        <v>32</v>
      </c>
      <c r="BS7" s="447"/>
      <c r="BT7" s="447"/>
      <c r="BU7" s="447"/>
      <c r="BV7" s="447"/>
      <c r="BW7" s="447"/>
      <c r="BX7" s="447"/>
      <c r="BY7" s="447"/>
      <c r="BZ7" s="447"/>
      <c r="CA7" s="447"/>
      <c r="CB7" s="447"/>
      <c r="CC7" s="447"/>
      <c r="CD7" s="447"/>
      <c r="CE7" s="447"/>
      <c r="CF7" s="447"/>
      <c r="CG7" s="447"/>
      <c r="CH7" s="447"/>
      <c r="CI7" s="448"/>
      <c r="CJ7" s="452">
        <f>八王子①!CJ7</f>
        <v>44215</v>
      </c>
      <c r="CK7" s="453"/>
      <c r="CL7" s="453"/>
      <c r="CM7" s="453"/>
      <c r="CN7" s="453"/>
      <c r="CO7" s="453"/>
      <c r="CP7" s="453"/>
      <c r="CQ7" s="453"/>
      <c r="CR7" s="453"/>
      <c r="CS7" s="453"/>
      <c r="CT7" s="453"/>
      <c r="CU7" s="453"/>
      <c r="CV7" s="453"/>
    </row>
    <row r="8" spans="1:100" ht="14.25" customHeight="1" thickBot="1" x14ac:dyDescent="0.2">
      <c r="A8" s="409"/>
      <c r="B8" s="410"/>
      <c r="C8" s="410"/>
      <c r="D8" s="410"/>
      <c r="E8" s="410"/>
      <c r="F8" s="410"/>
      <c r="G8" s="411"/>
      <c r="H8" s="53"/>
      <c r="I8" s="454"/>
      <c r="J8" s="455"/>
      <c r="K8" s="455"/>
      <c r="L8" s="455"/>
      <c r="M8" s="455"/>
      <c r="N8" s="455"/>
      <c r="O8" s="455"/>
      <c r="P8" s="455"/>
      <c r="Q8" s="455"/>
      <c r="R8" s="455"/>
      <c r="S8" s="455"/>
      <c r="T8" s="455"/>
      <c r="U8" s="455"/>
      <c r="V8" s="455"/>
      <c r="W8" s="455"/>
      <c r="X8" s="455"/>
      <c r="Y8" s="455"/>
      <c r="Z8" s="455"/>
      <c r="AA8" s="455"/>
      <c r="AB8" s="455"/>
      <c r="AC8" s="455"/>
      <c r="AD8" s="455"/>
      <c r="AE8" s="456"/>
      <c r="AF8" s="457" t="str">
        <f>IF(A12+AO12=0,"",A12+AO12)</f>
        <v/>
      </c>
      <c r="AG8" s="458"/>
      <c r="AH8" s="458"/>
      <c r="AI8" s="458"/>
      <c r="AJ8" s="458"/>
      <c r="AK8" s="458"/>
      <c r="AL8" s="458"/>
      <c r="AM8" s="458"/>
      <c r="AN8" s="458"/>
      <c r="AO8" s="458"/>
      <c r="AP8" s="455"/>
      <c r="AQ8" s="455"/>
      <c r="AR8" s="455"/>
      <c r="AS8" s="455"/>
      <c r="AT8" s="455"/>
      <c r="AU8" s="456"/>
      <c r="AV8" s="461" t="s">
        <v>24</v>
      </c>
      <c r="AW8" s="462"/>
      <c r="AX8" s="462"/>
      <c r="AY8" s="462"/>
      <c r="AZ8" s="462"/>
      <c r="BA8" s="462"/>
      <c r="BB8" s="462"/>
      <c r="BC8" s="462"/>
      <c r="BD8" s="463"/>
      <c r="BE8" s="464" t="s">
        <v>32</v>
      </c>
      <c r="BF8" s="465"/>
      <c r="BG8" s="465"/>
      <c r="BH8" s="465"/>
      <c r="BI8" s="466"/>
      <c r="BJ8" s="477"/>
      <c r="BK8" s="478"/>
      <c r="BL8" s="478"/>
      <c r="BM8" s="478"/>
      <c r="BN8" s="478"/>
      <c r="BO8" s="478"/>
      <c r="BP8" s="478"/>
      <c r="BQ8" s="479"/>
      <c r="BR8" s="446"/>
      <c r="BS8" s="447"/>
      <c r="BT8" s="447"/>
      <c r="BU8" s="447"/>
      <c r="BV8" s="447"/>
      <c r="BW8" s="447"/>
      <c r="BX8" s="447"/>
      <c r="BY8" s="447"/>
      <c r="BZ8" s="447"/>
      <c r="CA8" s="447"/>
      <c r="CB8" s="447"/>
      <c r="CC8" s="447"/>
      <c r="CD8" s="447"/>
      <c r="CE8" s="447"/>
      <c r="CF8" s="447"/>
      <c r="CG8" s="447"/>
      <c r="CH8" s="447"/>
      <c r="CI8" s="448"/>
      <c r="CJ8" s="53"/>
      <c r="CK8" s="53"/>
      <c r="CL8" s="53"/>
      <c r="CM8" s="53"/>
      <c r="CN8" s="53"/>
      <c r="CO8" s="53"/>
      <c r="CP8" s="53"/>
      <c r="CQ8" s="53"/>
      <c r="CR8" s="53"/>
      <c r="CS8" s="53"/>
      <c r="CT8" s="53"/>
      <c r="CU8" s="53"/>
      <c r="CV8" s="53"/>
    </row>
    <row r="9" spans="1:100" ht="14.25" thickTop="1" x14ac:dyDescent="0.15">
      <c r="A9" s="53"/>
      <c r="B9" s="53"/>
      <c r="C9" s="53"/>
      <c r="D9" s="53"/>
      <c r="E9" s="53"/>
      <c r="F9" s="53"/>
      <c r="G9" s="53"/>
      <c r="H9" s="53"/>
      <c r="I9" s="195"/>
      <c r="J9" s="483"/>
      <c r="K9" s="483"/>
      <c r="L9" s="483"/>
      <c r="M9" s="483"/>
      <c r="N9" s="483"/>
      <c r="O9" s="483"/>
      <c r="P9" s="483"/>
      <c r="Q9" s="483"/>
      <c r="R9" s="483"/>
      <c r="S9" s="483"/>
      <c r="T9" s="483"/>
      <c r="U9" s="483"/>
      <c r="V9" s="483"/>
      <c r="W9" s="483"/>
      <c r="X9" s="483"/>
      <c r="Y9" s="483"/>
      <c r="Z9" s="483"/>
      <c r="AA9" s="483"/>
      <c r="AB9" s="483"/>
      <c r="AC9" s="483"/>
      <c r="AD9" s="483"/>
      <c r="AE9" s="484"/>
      <c r="AF9" s="457"/>
      <c r="AG9" s="458"/>
      <c r="AH9" s="458"/>
      <c r="AI9" s="458"/>
      <c r="AJ9" s="458"/>
      <c r="AK9" s="458"/>
      <c r="AL9" s="458"/>
      <c r="AM9" s="458"/>
      <c r="AN9" s="458"/>
      <c r="AO9" s="458"/>
      <c r="AP9" s="488" t="s">
        <v>25</v>
      </c>
      <c r="AQ9" s="489"/>
      <c r="AR9" s="489"/>
      <c r="AS9" s="489"/>
      <c r="AT9" s="489"/>
      <c r="AU9" s="490"/>
      <c r="AV9" s="71"/>
      <c r="AW9" s="455" t="s">
        <v>26</v>
      </c>
      <c r="AX9" s="455"/>
      <c r="AY9" s="455"/>
      <c r="AZ9" s="455"/>
      <c r="BA9" s="455"/>
      <c r="BB9" s="71"/>
      <c r="BC9" s="53"/>
      <c r="BD9" s="53"/>
      <c r="BE9" s="464"/>
      <c r="BF9" s="465"/>
      <c r="BG9" s="465"/>
      <c r="BH9" s="465"/>
      <c r="BI9" s="466"/>
      <c r="BJ9" s="477"/>
      <c r="BK9" s="478"/>
      <c r="BL9" s="478"/>
      <c r="BM9" s="478"/>
      <c r="BN9" s="478"/>
      <c r="BO9" s="478"/>
      <c r="BP9" s="478"/>
      <c r="BQ9" s="479"/>
      <c r="BR9" s="446"/>
      <c r="BS9" s="447"/>
      <c r="BT9" s="447"/>
      <c r="BU9" s="447"/>
      <c r="BV9" s="447"/>
      <c r="BW9" s="447"/>
      <c r="BX9" s="447"/>
      <c r="BY9" s="447"/>
      <c r="BZ9" s="447"/>
      <c r="CA9" s="447"/>
      <c r="CB9" s="447"/>
      <c r="CC9" s="447"/>
      <c r="CD9" s="447"/>
      <c r="CE9" s="447"/>
      <c r="CF9" s="447"/>
      <c r="CG9" s="447"/>
      <c r="CH9" s="447"/>
      <c r="CI9" s="448"/>
      <c r="CJ9" s="53"/>
      <c r="CK9" s="53"/>
      <c r="CL9" s="53"/>
      <c r="CM9" s="53"/>
      <c r="CN9" s="53"/>
      <c r="CO9" s="53"/>
      <c r="CP9" s="53"/>
      <c r="CQ9" s="53"/>
      <c r="CR9" s="53"/>
      <c r="CS9" s="53"/>
      <c r="CT9" s="53"/>
      <c r="CU9" s="53"/>
      <c r="CV9" s="53"/>
    </row>
    <row r="10" spans="1:100" ht="25.5" customHeight="1" thickBot="1" x14ac:dyDescent="0.2">
      <c r="A10" s="53"/>
      <c r="B10" s="53"/>
      <c r="C10" s="53"/>
      <c r="D10" s="53"/>
      <c r="E10" s="53"/>
      <c r="F10" s="53"/>
      <c r="G10" s="53"/>
      <c r="H10" s="53"/>
      <c r="I10" s="485"/>
      <c r="J10" s="486"/>
      <c r="K10" s="486"/>
      <c r="L10" s="486"/>
      <c r="M10" s="486"/>
      <c r="N10" s="486"/>
      <c r="O10" s="486"/>
      <c r="P10" s="486"/>
      <c r="Q10" s="486"/>
      <c r="R10" s="486"/>
      <c r="S10" s="486"/>
      <c r="T10" s="486"/>
      <c r="U10" s="486"/>
      <c r="V10" s="486"/>
      <c r="W10" s="486"/>
      <c r="X10" s="486"/>
      <c r="Y10" s="486"/>
      <c r="Z10" s="486"/>
      <c r="AA10" s="486"/>
      <c r="AB10" s="486"/>
      <c r="AC10" s="486"/>
      <c r="AD10" s="486"/>
      <c r="AE10" s="487"/>
      <c r="AF10" s="459"/>
      <c r="AG10" s="460"/>
      <c r="AH10" s="460"/>
      <c r="AI10" s="460"/>
      <c r="AJ10" s="460"/>
      <c r="AK10" s="460"/>
      <c r="AL10" s="460"/>
      <c r="AM10" s="460"/>
      <c r="AN10" s="460"/>
      <c r="AO10" s="460"/>
      <c r="AP10" s="491"/>
      <c r="AQ10" s="492"/>
      <c r="AR10" s="492"/>
      <c r="AS10" s="492"/>
      <c r="AT10" s="492"/>
      <c r="AU10" s="493"/>
      <c r="AV10" s="72"/>
      <c r="AW10" s="58" t="s">
        <v>27</v>
      </c>
      <c r="AX10" s="58"/>
      <c r="AY10" s="58"/>
      <c r="AZ10" s="72"/>
      <c r="BA10" s="494" t="s">
        <v>28</v>
      </c>
      <c r="BB10" s="494"/>
      <c r="BC10" s="494"/>
      <c r="BD10" s="73"/>
      <c r="BE10" s="467"/>
      <c r="BF10" s="468"/>
      <c r="BG10" s="468"/>
      <c r="BH10" s="468"/>
      <c r="BI10" s="469"/>
      <c r="BJ10" s="480"/>
      <c r="BK10" s="481"/>
      <c r="BL10" s="481"/>
      <c r="BM10" s="481"/>
      <c r="BN10" s="481"/>
      <c r="BO10" s="481"/>
      <c r="BP10" s="481"/>
      <c r="BQ10" s="482"/>
      <c r="BR10" s="449"/>
      <c r="BS10" s="450"/>
      <c r="BT10" s="450"/>
      <c r="BU10" s="450"/>
      <c r="BV10" s="450"/>
      <c r="BW10" s="450"/>
      <c r="BX10" s="450"/>
      <c r="BY10" s="450"/>
      <c r="BZ10" s="450"/>
      <c r="CA10" s="450"/>
      <c r="CB10" s="450"/>
      <c r="CC10" s="450"/>
      <c r="CD10" s="450"/>
      <c r="CE10" s="450"/>
      <c r="CF10" s="450"/>
      <c r="CG10" s="450"/>
      <c r="CH10" s="450"/>
      <c r="CI10" s="451"/>
      <c r="CJ10" s="53"/>
      <c r="CK10" s="53"/>
      <c r="CL10" s="53"/>
      <c r="CM10" s="53"/>
      <c r="CN10" s="53"/>
      <c r="CO10" s="53"/>
      <c r="CP10" s="53"/>
      <c r="CQ10" s="53"/>
      <c r="CR10" s="53"/>
      <c r="CS10" s="53"/>
      <c r="CT10" s="53"/>
      <c r="CU10" s="53"/>
      <c r="CV10" s="53"/>
    </row>
    <row r="11" spans="1:100" ht="8.25" customHeight="1" thickTop="1" thickBot="1" x14ac:dyDescent="0.2">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row>
    <row r="12" spans="1:100" ht="21.75" thickBot="1" x14ac:dyDescent="0.2">
      <c r="A12" s="509">
        <f>IF(AI53="●",AB53,SUMIF(R19,"●",O19)+SUMIF(R33,"●",O33)+SUMIF(R47,"●",O47)+SUMIF(R64,"●",O64)+SUMIF(R73,"●",O73)+SUMIF(AL17,"●",AI17)+SUMIF(AL41,"●",AI41)+SUMIF(AL44,"●",AI44)+SUMIF(AL52,"●",AI52)+SUM(R19,R33,R47,R64,R73,AL17,AL41,AL44,AL52))</f>
        <v>0</v>
      </c>
      <c r="B12" s="510"/>
      <c r="C12" s="510"/>
      <c r="D12" s="510"/>
      <c r="E12" s="510"/>
      <c r="F12" s="510"/>
      <c r="G12" s="510"/>
      <c r="H12" s="510"/>
      <c r="I12" s="510"/>
      <c r="J12" s="510"/>
      <c r="K12" s="511" t="s">
        <v>29</v>
      </c>
      <c r="L12" s="511"/>
      <c r="M12" s="512" t="s">
        <v>493</v>
      </c>
      <c r="N12" s="512"/>
      <c r="O12" s="512"/>
      <c r="P12" s="512"/>
      <c r="Q12" s="512"/>
      <c r="R12" s="512"/>
      <c r="S12" s="512"/>
      <c r="T12" s="512"/>
      <c r="U12" s="512"/>
      <c r="V12" s="512"/>
      <c r="W12" s="512"/>
      <c r="X12" s="512"/>
      <c r="Y12" s="512"/>
      <c r="Z12" s="512"/>
      <c r="AA12" s="512"/>
      <c r="AB12" s="512"/>
      <c r="AC12" s="513">
        <f>IF(AI53="●",90,IF(R19="●",COUNTA(O14:O18),COUNTA(R14:R18))+IF(R33="●",COUNTA(O20:O32),COUNTA(R20:R32))+IF(R47="●",COUNTA(O34:O46),COUNTA(R34:R46))+IF(R64="●",COUNTA(O48:O63),COUNTA(R48:R63))+IF(R73="●",COUNTA(O65:O72),COUNTA(R65:R72))+IF(AL17="●",COUNTA(AI14:AI16),COUNTA(AL14:AL16))+IF(AL41="●",COUNTA(AI18:AI40),COUNTA(AL18:AL40))+IF(AL44="●",COUNTA(AI42:AI43),COUNTA(AL42:AL43))+IF(AL52="●",COUNTA(AI45:AI51),COUNTA(AL45:AL51)))</f>
        <v>0</v>
      </c>
      <c r="AD12" s="513"/>
      <c r="AE12" s="513"/>
      <c r="AF12" s="513"/>
      <c r="AG12" s="513"/>
      <c r="AH12" s="513"/>
      <c r="AI12" s="513"/>
      <c r="AJ12" s="513"/>
      <c r="AK12" s="505" t="s">
        <v>44</v>
      </c>
      <c r="AL12" s="505"/>
      <c r="AM12" s="505"/>
      <c r="AN12" s="506"/>
      <c r="AO12" s="509">
        <f>IF(BW49="●",BP49,SUMIF(BF19,"●",BC19)+SUMIF(BF36,"●",BC36)+SUMIF(BF58,"●",BC58)+SUMIF(BF74,"●",BC74)+SUMIF(BZ24,"●",BW24)+SUMIF(BZ35,"●",BW35)+SUMIF(BZ45,"●",BW45)+SUMIF(BZ48,"●",BW48)+SUM(BF19,BF36,BF58,BF74,BZ24,BZ35,BZ45,BZ48))</f>
        <v>0</v>
      </c>
      <c r="AP12" s="510"/>
      <c r="AQ12" s="510"/>
      <c r="AR12" s="510"/>
      <c r="AS12" s="510"/>
      <c r="AT12" s="510"/>
      <c r="AU12" s="510"/>
      <c r="AV12" s="510"/>
      <c r="AW12" s="510"/>
      <c r="AX12" s="510"/>
      <c r="AY12" s="511" t="s">
        <v>29</v>
      </c>
      <c r="AZ12" s="511"/>
      <c r="BA12" s="514" t="s">
        <v>494</v>
      </c>
      <c r="BB12" s="514"/>
      <c r="BC12" s="514"/>
      <c r="BD12" s="514"/>
      <c r="BE12" s="514"/>
      <c r="BF12" s="514"/>
      <c r="BG12" s="514"/>
      <c r="BH12" s="514"/>
      <c r="BI12" s="514"/>
      <c r="BJ12" s="514"/>
      <c r="BK12" s="514"/>
      <c r="BL12" s="514"/>
      <c r="BM12" s="514"/>
      <c r="BN12" s="514"/>
      <c r="BO12" s="514"/>
      <c r="BP12" s="514"/>
      <c r="BQ12" s="513">
        <f>IF(BW49="●",89,IF(BF19="●",COUNTA(BC14:BC18),COUNTA(BF14:BF18))+IF(BF36="●",COUNTA(BC20:BC35),COUNTA(BF20:BF35))+IF(BF58="●",COUNTA(BC37:BC57),COUNTA(BF37:BF57))+IF(BF74="●",COUNTA(BC59:BC73),COUNTA(BF59:BF73))+IF(BZ24="●",COUNTA(BW14:BW23),COUNTA(BZ14:BZ23))+IF(BZ35="●",COUNTA(BW25:BW34),COUNTA(BZ25:BZ34))+IF(BZ45="●",COUNTA(BW36:BW44),COUNTA(BZ36:BZ44))+IF(BZ48="●",COUNTA(BW46:BW47),COUNTA(BZ46:BZ47)))</f>
        <v>0</v>
      </c>
      <c r="BR12" s="513"/>
      <c r="BS12" s="513"/>
      <c r="BT12" s="513"/>
      <c r="BU12" s="513"/>
      <c r="BV12" s="513"/>
      <c r="BW12" s="513"/>
      <c r="BX12" s="513"/>
      <c r="BY12" s="505" t="s">
        <v>45</v>
      </c>
      <c r="BZ12" s="505"/>
      <c r="CA12" s="505"/>
      <c r="CB12" s="506"/>
      <c r="CC12" s="53"/>
      <c r="CD12" s="53"/>
      <c r="CE12" s="53"/>
      <c r="CF12" s="53"/>
      <c r="CG12" s="53"/>
      <c r="CH12" s="53"/>
      <c r="CI12" s="53"/>
      <c r="CJ12" s="53"/>
      <c r="CK12" s="53"/>
      <c r="CL12" s="53"/>
      <c r="CM12" s="53"/>
      <c r="CN12" s="53"/>
      <c r="CO12" s="53"/>
      <c r="CP12" s="53"/>
      <c r="CQ12" s="53"/>
      <c r="CR12" s="53"/>
      <c r="CS12" s="53"/>
      <c r="CT12" s="53"/>
      <c r="CU12" s="53"/>
      <c r="CV12" s="53"/>
    </row>
    <row r="13" spans="1:100" ht="15" thickBot="1" x14ac:dyDescent="0.2">
      <c r="A13" s="387" t="s">
        <v>46</v>
      </c>
      <c r="B13" s="388"/>
      <c r="C13" s="389"/>
      <c r="D13" s="390" t="s">
        <v>30</v>
      </c>
      <c r="E13" s="388"/>
      <c r="F13" s="388"/>
      <c r="G13" s="388"/>
      <c r="H13" s="388"/>
      <c r="I13" s="388"/>
      <c r="J13" s="388"/>
      <c r="K13" s="388"/>
      <c r="L13" s="388"/>
      <c r="M13" s="388"/>
      <c r="N13" s="389"/>
      <c r="O13" s="391" t="s">
        <v>35</v>
      </c>
      <c r="P13" s="391"/>
      <c r="Q13" s="391"/>
      <c r="R13" s="507" t="s">
        <v>31</v>
      </c>
      <c r="S13" s="507"/>
      <c r="T13" s="508"/>
      <c r="U13" s="387" t="s">
        <v>46</v>
      </c>
      <c r="V13" s="388"/>
      <c r="W13" s="389"/>
      <c r="X13" s="390" t="s">
        <v>30</v>
      </c>
      <c r="Y13" s="388"/>
      <c r="Z13" s="388"/>
      <c r="AA13" s="388"/>
      <c r="AB13" s="388"/>
      <c r="AC13" s="388"/>
      <c r="AD13" s="388"/>
      <c r="AE13" s="388"/>
      <c r="AF13" s="388"/>
      <c r="AG13" s="388"/>
      <c r="AH13" s="389"/>
      <c r="AI13" s="391" t="s">
        <v>35</v>
      </c>
      <c r="AJ13" s="391"/>
      <c r="AK13" s="391"/>
      <c r="AL13" s="507" t="s">
        <v>31</v>
      </c>
      <c r="AM13" s="507"/>
      <c r="AN13" s="508"/>
      <c r="AO13" s="387" t="s">
        <v>46</v>
      </c>
      <c r="AP13" s="388"/>
      <c r="AQ13" s="389"/>
      <c r="AR13" s="390" t="s">
        <v>30</v>
      </c>
      <c r="AS13" s="388"/>
      <c r="AT13" s="388"/>
      <c r="AU13" s="388"/>
      <c r="AV13" s="388"/>
      <c r="AW13" s="388"/>
      <c r="AX13" s="388"/>
      <c r="AY13" s="388"/>
      <c r="AZ13" s="388"/>
      <c r="BA13" s="388"/>
      <c r="BB13" s="389"/>
      <c r="BC13" s="391" t="s">
        <v>35</v>
      </c>
      <c r="BD13" s="391"/>
      <c r="BE13" s="391"/>
      <c r="BF13" s="507" t="s">
        <v>31</v>
      </c>
      <c r="BG13" s="507"/>
      <c r="BH13" s="508"/>
      <c r="BI13" s="387" t="s">
        <v>46</v>
      </c>
      <c r="BJ13" s="388"/>
      <c r="BK13" s="389"/>
      <c r="BL13" s="390" t="s">
        <v>30</v>
      </c>
      <c r="BM13" s="388"/>
      <c r="BN13" s="388"/>
      <c r="BO13" s="388"/>
      <c r="BP13" s="388"/>
      <c r="BQ13" s="388"/>
      <c r="BR13" s="388"/>
      <c r="BS13" s="388"/>
      <c r="BT13" s="388"/>
      <c r="BU13" s="388"/>
      <c r="BV13" s="389"/>
      <c r="BW13" s="391" t="s">
        <v>35</v>
      </c>
      <c r="BX13" s="391"/>
      <c r="BY13" s="391"/>
      <c r="BZ13" s="507" t="s">
        <v>31</v>
      </c>
      <c r="CA13" s="507"/>
      <c r="CB13" s="508"/>
      <c r="CC13" s="53"/>
      <c r="CD13" s="53"/>
      <c r="CE13" s="53"/>
      <c r="CF13" s="53"/>
      <c r="CG13" s="53"/>
      <c r="CH13" s="53"/>
      <c r="CI13" s="53"/>
      <c r="CJ13" s="53"/>
      <c r="CK13" s="53"/>
      <c r="CL13" s="53"/>
      <c r="CM13" s="53"/>
      <c r="CN13" s="53"/>
      <c r="CO13" s="53"/>
      <c r="CP13" s="53"/>
      <c r="CQ13" s="53"/>
      <c r="CR13" s="53"/>
      <c r="CS13" s="53"/>
      <c r="CT13" s="53"/>
      <c r="CU13" s="53"/>
      <c r="CV13" s="53"/>
    </row>
    <row r="14" spans="1:100" ht="12.75" customHeight="1" x14ac:dyDescent="0.15">
      <c r="A14" s="338">
        <v>353001</v>
      </c>
      <c r="B14" s="339"/>
      <c r="C14" s="340"/>
      <c r="D14" s="352" t="s">
        <v>234</v>
      </c>
      <c r="E14" s="341"/>
      <c r="F14" s="341"/>
      <c r="G14" s="341"/>
      <c r="H14" s="341"/>
      <c r="I14" s="341"/>
      <c r="J14" s="341"/>
      <c r="K14" s="341"/>
      <c r="L14" s="341"/>
      <c r="M14" s="341"/>
      <c r="N14" s="342"/>
      <c r="O14" s="343">
        <v>190</v>
      </c>
      <c r="P14" s="344"/>
      <c r="Q14" s="344"/>
      <c r="R14" s="345"/>
      <c r="S14" s="344"/>
      <c r="T14" s="346"/>
      <c r="U14" s="338">
        <v>353056</v>
      </c>
      <c r="V14" s="339"/>
      <c r="W14" s="340"/>
      <c r="X14" s="352" t="s">
        <v>235</v>
      </c>
      <c r="Y14" s="341"/>
      <c r="Z14" s="341"/>
      <c r="AA14" s="341"/>
      <c r="AB14" s="341"/>
      <c r="AC14" s="341"/>
      <c r="AD14" s="341"/>
      <c r="AE14" s="341"/>
      <c r="AF14" s="341"/>
      <c r="AG14" s="341"/>
      <c r="AH14" s="342"/>
      <c r="AI14" s="343">
        <v>570</v>
      </c>
      <c r="AJ14" s="344"/>
      <c r="AK14" s="344"/>
      <c r="AL14" s="345"/>
      <c r="AM14" s="344"/>
      <c r="AN14" s="346"/>
      <c r="AO14" s="338">
        <v>354001</v>
      </c>
      <c r="AP14" s="339"/>
      <c r="AQ14" s="340"/>
      <c r="AR14" s="352" t="s">
        <v>506</v>
      </c>
      <c r="AS14" s="341"/>
      <c r="AT14" s="341"/>
      <c r="AU14" s="341"/>
      <c r="AV14" s="341"/>
      <c r="AW14" s="341"/>
      <c r="AX14" s="341"/>
      <c r="AY14" s="341"/>
      <c r="AZ14" s="341"/>
      <c r="BA14" s="341"/>
      <c r="BB14" s="342"/>
      <c r="BC14" s="343">
        <v>400</v>
      </c>
      <c r="BD14" s="344"/>
      <c r="BE14" s="344"/>
      <c r="BF14" s="345"/>
      <c r="BG14" s="344"/>
      <c r="BH14" s="346"/>
      <c r="BI14" s="338">
        <v>354061</v>
      </c>
      <c r="BJ14" s="339"/>
      <c r="BK14" s="340"/>
      <c r="BL14" s="352" t="s">
        <v>369</v>
      </c>
      <c r="BM14" s="341"/>
      <c r="BN14" s="341"/>
      <c r="BO14" s="341"/>
      <c r="BP14" s="341"/>
      <c r="BQ14" s="341"/>
      <c r="BR14" s="341"/>
      <c r="BS14" s="341"/>
      <c r="BT14" s="341"/>
      <c r="BU14" s="341"/>
      <c r="BV14" s="342"/>
      <c r="BW14" s="343">
        <v>460</v>
      </c>
      <c r="BX14" s="344"/>
      <c r="BY14" s="344"/>
      <c r="BZ14" s="345"/>
      <c r="CA14" s="344"/>
      <c r="CB14" s="346"/>
      <c r="CC14" s="53"/>
      <c r="CD14" s="53"/>
      <c r="CE14" s="53"/>
      <c r="CF14" s="53"/>
      <c r="CG14" s="53"/>
      <c r="CH14" s="53"/>
      <c r="CI14" s="53"/>
      <c r="CJ14" s="53"/>
      <c r="CK14" s="53"/>
      <c r="CL14" s="53"/>
      <c r="CM14" s="53"/>
      <c r="CN14" s="53"/>
      <c r="CO14" s="53"/>
      <c r="CP14" s="53"/>
      <c r="CQ14" s="53"/>
      <c r="CR14" s="53"/>
      <c r="CS14" s="53"/>
      <c r="CT14" s="53"/>
      <c r="CU14" s="53"/>
      <c r="CV14" s="53"/>
    </row>
    <row r="15" spans="1:100" ht="12.75" customHeight="1" x14ac:dyDescent="0.15">
      <c r="A15" s="338">
        <v>353002</v>
      </c>
      <c r="B15" s="339"/>
      <c r="C15" s="340"/>
      <c r="D15" s="352" t="s">
        <v>236</v>
      </c>
      <c r="E15" s="341"/>
      <c r="F15" s="341"/>
      <c r="G15" s="341"/>
      <c r="H15" s="341"/>
      <c r="I15" s="341"/>
      <c r="J15" s="341"/>
      <c r="K15" s="341"/>
      <c r="L15" s="341"/>
      <c r="M15" s="341"/>
      <c r="N15" s="342"/>
      <c r="O15" s="343">
        <v>745</v>
      </c>
      <c r="P15" s="344"/>
      <c r="Q15" s="344"/>
      <c r="R15" s="345"/>
      <c r="S15" s="344"/>
      <c r="T15" s="346"/>
      <c r="U15" s="338">
        <v>353057</v>
      </c>
      <c r="V15" s="339"/>
      <c r="W15" s="340"/>
      <c r="X15" s="352" t="s">
        <v>237</v>
      </c>
      <c r="Y15" s="341"/>
      <c r="Z15" s="341"/>
      <c r="AA15" s="341"/>
      <c r="AB15" s="341"/>
      <c r="AC15" s="341"/>
      <c r="AD15" s="341"/>
      <c r="AE15" s="341"/>
      <c r="AF15" s="341"/>
      <c r="AG15" s="341"/>
      <c r="AH15" s="342"/>
      <c r="AI15" s="343">
        <v>320</v>
      </c>
      <c r="AJ15" s="344"/>
      <c r="AK15" s="344"/>
      <c r="AL15" s="345"/>
      <c r="AM15" s="344"/>
      <c r="AN15" s="346"/>
      <c r="AO15" s="338">
        <v>354002</v>
      </c>
      <c r="AP15" s="339"/>
      <c r="AQ15" s="340"/>
      <c r="AR15" s="352" t="s">
        <v>323</v>
      </c>
      <c r="AS15" s="341"/>
      <c r="AT15" s="341"/>
      <c r="AU15" s="341"/>
      <c r="AV15" s="341"/>
      <c r="AW15" s="341"/>
      <c r="AX15" s="341"/>
      <c r="AY15" s="341"/>
      <c r="AZ15" s="341"/>
      <c r="BA15" s="341"/>
      <c r="BB15" s="342"/>
      <c r="BC15" s="343">
        <v>450</v>
      </c>
      <c r="BD15" s="344"/>
      <c r="BE15" s="344"/>
      <c r="BF15" s="345"/>
      <c r="BG15" s="344"/>
      <c r="BH15" s="346"/>
      <c r="BI15" s="338">
        <v>354062</v>
      </c>
      <c r="BJ15" s="339"/>
      <c r="BK15" s="340"/>
      <c r="BL15" s="352" t="s">
        <v>370</v>
      </c>
      <c r="BM15" s="341"/>
      <c r="BN15" s="341"/>
      <c r="BO15" s="341"/>
      <c r="BP15" s="341"/>
      <c r="BQ15" s="341"/>
      <c r="BR15" s="341"/>
      <c r="BS15" s="341"/>
      <c r="BT15" s="341"/>
      <c r="BU15" s="341"/>
      <c r="BV15" s="342"/>
      <c r="BW15" s="343">
        <v>200</v>
      </c>
      <c r="BX15" s="344"/>
      <c r="BY15" s="344"/>
      <c r="BZ15" s="345"/>
      <c r="CA15" s="344"/>
      <c r="CB15" s="346"/>
      <c r="CC15" s="53"/>
      <c r="CD15" s="53"/>
      <c r="CE15" s="53"/>
      <c r="CF15" s="53"/>
      <c r="CG15" s="53"/>
      <c r="CH15" s="53"/>
      <c r="CI15" s="53"/>
      <c r="CJ15" s="53"/>
      <c r="CK15" s="53"/>
      <c r="CL15" s="53"/>
      <c r="CM15" s="53"/>
      <c r="CN15" s="53"/>
      <c r="CO15" s="53"/>
      <c r="CP15" s="53"/>
      <c r="CQ15" s="53"/>
      <c r="CR15" s="53"/>
      <c r="CS15" s="53"/>
      <c r="CT15" s="53"/>
      <c r="CU15" s="53"/>
      <c r="CV15" s="53"/>
    </row>
    <row r="16" spans="1:100" ht="12.75" customHeight="1" x14ac:dyDescent="0.15">
      <c r="A16" s="338">
        <v>353003</v>
      </c>
      <c r="B16" s="339"/>
      <c r="C16" s="340"/>
      <c r="D16" s="352" t="s">
        <v>238</v>
      </c>
      <c r="E16" s="341"/>
      <c r="F16" s="341"/>
      <c r="G16" s="341"/>
      <c r="H16" s="341"/>
      <c r="I16" s="341"/>
      <c r="J16" s="341"/>
      <c r="K16" s="341"/>
      <c r="L16" s="341"/>
      <c r="M16" s="341"/>
      <c r="N16" s="342"/>
      <c r="O16" s="343">
        <v>375</v>
      </c>
      <c r="P16" s="344"/>
      <c r="Q16" s="344"/>
      <c r="R16" s="345"/>
      <c r="S16" s="344"/>
      <c r="T16" s="346"/>
      <c r="U16" s="338">
        <v>353059</v>
      </c>
      <c r="V16" s="339"/>
      <c r="W16" s="340"/>
      <c r="X16" s="107" t="s">
        <v>555</v>
      </c>
      <c r="Y16" s="341"/>
      <c r="Z16" s="341"/>
      <c r="AA16" s="341"/>
      <c r="AB16" s="341"/>
      <c r="AC16" s="341"/>
      <c r="AD16" s="341"/>
      <c r="AE16" s="341"/>
      <c r="AF16" s="341"/>
      <c r="AG16" s="341"/>
      <c r="AH16" s="342"/>
      <c r="AI16" s="343">
        <v>170</v>
      </c>
      <c r="AJ16" s="344"/>
      <c r="AK16" s="344"/>
      <c r="AL16" s="345"/>
      <c r="AM16" s="344"/>
      <c r="AN16" s="346"/>
      <c r="AO16" s="338">
        <v>354003</v>
      </c>
      <c r="AP16" s="339"/>
      <c r="AQ16" s="340"/>
      <c r="AR16" s="352" t="s">
        <v>324</v>
      </c>
      <c r="AS16" s="341"/>
      <c r="AT16" s="341"/>
      <c r="AU16" s="341"/>
      <c r="AV16" s="341"/>
      <c r="AW16" s="341"/>
      <c r="AX16" s="341"/>
      <c r="AY16" s="341"/>
      <c r="AZ16" s="341"/>
      <c r="BA16" s="341"/>
      <c r="BB16" s="342"/>
      <c r="BC16" s="343">
        <v>640</v>
      </c>
      <c r="BD16" s="344"/>
      <c r="BE16" s="344"/>
      <c r="BF16" s="345"/>
      <c r="BG16" s="344"/>
      <c r="BH16" s="346"/>
      <c r="BI16" s="338">
        <v>354063</v>
      </c>
      <c r="BJ16" s="339"/>
      <c r="BK16" s="340"/>
      <c r="BL16" s="352" t="s">
        <v>371</v>
      </c>
      <c r="BM16" s="341"/>
      <c r="BN16" s="341"/>
      <c r="BO16" s="341"/>
      <c r="BP16" s="341"/>
      <c r="BQ16" s="341"/>
      <c r="BR16" s="341"/>
      <c r="BS16" s="341"/>
      <c r="BT16" s="341"/>
      <c r="BU16" s="341"/>
      <c r="BV16" s="342"/>
      <c r="BW16" s="343">
        <v>240</v>
      </c>
      <c r="BX16" s="344"/>
      <c r="BY16" s="344"/>
      <c r="BZ16" s="345"/>
      <c r="CA16" s="344"/>
      <c r="CB16" s="346"/>
      <c r="CC16" s="53"/>
      <c r="CD16" s="53"/>
      <c r="CE16" s="53"/>
      <c r="CF16" s="53"/>
      <c r="CG16" s="53"/>
      <c r="CH16" s="53"/>
      <c r="CI16" s="53"/>
      <c r="CJ16" s="53"/>
      <c r="CK16" s="53"/>
      <c r="CL16" s="53"/>
      <c r="CM16" s="53"/>
      <c r="CN16" s="53"/>
      <c r="CO16" s="53"/>
      <c r="CP16" s="53"/>
      <c r="CQ16" s="53"/>
      <c r="CR16" s="53"/>
      <c r="CS16" s="53"/>
      <c r="CT16" s="53"/>
      <c r="CU16" s="53"/>
      <c r="CV16" s="53"/>
    </row>
    <row r="17" spans="1:81" ht="12.75" customHeight="1" x14ac:dyDescent="0.15">
      <c r="A17" s="338">
        <v>353004</v>
      </c>
      <c r="B17" s="339"/>
      <c r="C17" s="340"/>
      <c r="D17" s="352" t="s">
        <v>239</v>
      </c>
      <c r="E17" s="341"/>
      <c r="F17" s="341"/>
      <c r="G17" s="341"/>
      <c r="H17" s="341"/>
      <c r="I17" s="341"/>
      <c r="J17" s="341"/>
      <c r="K17" s="341"/>
      <c r="L17" s="341"/>
      <c r="M17" s="341"/>
      <c r="N17" s="342"/>
      <c r="O17" s="343">
        <v>265</v>
      </c>
      <c r="P17" s="344"/>
      <c r="Q17" s="344"/>
      <c r="R17" s="345"/>
      <c r="S17" s="344"/>
      <c r="T17" s="346"/>
      <c r="U17" s="353" t="s">
        <v>241</v>
      </c>
      <c r="V17" s="350"/>
      <c r="W17" s="350"/>
      <c r="X17" s="350"/>
      <c r="Y17" s="350"/>
      <c r="Z17" s="350"/>
      <c r="AA17" s="350"/>
      <c r="AB17" s="350"/>
      <c r="AC17" s="350"/>
      <c r="AD17" s="350"/>
      <c r="AE17" s="350"/>
      <c r="AF17" s="350"/>
      <c r="AG17" s="350"/>
      <c r="AH17" s="351"/>
      <c r="AI17" s="354">
        <f>SUM(AI14:AI16)</f>
        <v>1060</v>
      </c>
      <c r="AJ17" s="348"/>
      <c r="AK17" s="349"/>
      <c r="AL17" s="347" t="str">
        <f>IF(COUNTA(AL14:AL16)=0,"",SUMIF(AL14:AL16,"●",AI14:AI16)+SUM(AL14:AL16))</f>
        <v/>
      </c>
      <c r="AM17" s="348"/>
      <c r="AN17" s="349"/>
      <c r="AO17" s="338">
        <v>354004</v>
      </c>
      <c r="AP17" s="339"/>
      <c r="AQ17" s="340"/>
      <c r="AR17" s="352" t="s">
        <v>325</v>
      </c>
      <c r="AS17" s="341"/>
      <c r="AT17" s="341"/>
      <c r="AU17" s="341"/>
      <c r="AV17" s="341"/>
      <c r="AW17" s="341"/>
      <c r="AX17" s="341"/>
      <c r="AY17" s="341"/>
      <c r="AZ17" s="341"/>
      <c r="BA17" s="341"/>
      <c r="BB17" s="342"/>
      <c r="BC17" s="343">
        <v>400</v>
      </c>
      <c r="BD17" s="344"/>
      <c r="BE17" s="344"/>
      <c r="BF17" s="345"/>
      <c r="BG17" s="344"/>
      <c r="BH17" s="346"/>
      <c r="BI17" s="338">
        <v>354064</v>
      </c>
      <c r="BJ17" s="339"/>
      <c r="BK17" s="340"/>
      <c r="BL17" s="352" t="s">
        <v>372</v>
      </c>
      <c r="BM17" s="341"/>
      <c r="BN17" s="341"/>
      <c r="BO17" s="341"/>
      <c r="BP17" s="341"/>
      <c r="BQ17" s="341"/>
      <c r="BR17" s="341"/>
      <c r="BS17" s="341"/>
      <c r="BT17" s="341"/>
      <c r="BU17" s="341"/>
      <c r="BV17" s="342"/>
      <c r="BW17" s="343">
        <v>240</v>
      </c>
      <c r="BX17" s="344"/>
      <c r="BY17" s="344"/>
      <c r="BZ17" s="345"/>
      <c r="CA17" s="344"/>
      <c r="CB17" s="346"/>
      <c r="CC17" s="53"/>
    </row>
    <row r="18" spans="1:81" ht="12.75" customHeight="1" x14ac:dyDescent="0.15">
      <c r="A18" s="338">
        <v>353005</v>
      </c>
      <c r="B18" s="339"/>
      <c r="C18" s="340"/>
      <c r="D18" s="352" t="s">
        <v>240</v>
      </c>
      <c r="E18" s="341"/>
      <c r="F18" s="341"/>
      <c r="G18" s="341"/>
      <c r="H18" s="341"/>
      <c r="I18" s="341"/>
      <c r="J18" s="341"/>
      <c r="K18" s="341"/>
      <c r="L18" s="341"/>
      <c r="M18" s="341"/>
      <c r="N18" s="342"/>
      <c r="O18" s="343">
        <v>280</v>
      </c>
      <c r="P18" s="344"/>
      <c r="Q18" s="344"/>
      <c r="R18" s="345"/>
      <c r="S18" s="344"/>
      <c r="T18" s="346"/>
      <c r="U18" s="338">
        <v>353062</v>
      </c>
      <c r="V18" s="339"/>
      <c r="W18" s="340"/>
      <c r="X18" s="352" t="s">
        <v>243</v>
      </c>
      <c r="Y18" s="341"/>
      <c r="Z18" s="341"/>
      <c r="AA18" s="341"/>
      <c r="AB18" s="341"/>
      <c r="AC18" s="341"/>
      <c r="AD18" s="341"/>
      <c r="AE18" s="341"/>
      <c r="AF18" s="341"/>
      <c r="AG18" s="341"/>
      <c r="AH18" s="342"/>
      <c r="AI18" s="343">
        <v>40</v>
      </c>
      <c r="AJ18" s="344"/>
      <c r="AK18" s="344"/>
      <c r="AL18" s="386"/>
      <c r="AM18" s="344"/>
      <c r="AN18" s="346"/>
      <c r="AO18" s="338">
        <v>354005</v>
      </c>
      <c r="AP18" s="339"/>
      <c r="AQ18" s="340"/>
      <c r="AR18" s="107" t="s">
        <v>550</v>
      </c>
      <c r="AS18" s="341"/>
      <c r="AT18" s="341"/>
      <c r="AU18" s="341"/>
      <c r="AV18" s="341"/>
      <c r="AW18" s="341"/>
      <c r="AX18" s="341"/>
      <c r="AY18" s="341"/>
      <c r="AZ18" s="341"/>
      <c r="BA18" s="341"/>
      <c r="BB18" s="342"/>
      <c r="BC18" s="343">
        <v>240</v>
      </c>
      <c r="BD18" s="344"/>
      <c r="BE18" s="344"/>
      <c r="BF18" s="345"/>
      <c r="BG18" s="344"/>
      <c r="BH18" s="346"/>
      <c r="BI18" s="338">
        <v>354065</v>
      </c>
      <c r="BJ18" s="339"/>
      <c r="BK18" s="340"/>
      <c r="BL18" s="352" t="s">
        <v>373</v>
      </c>
      <c r="BM18" s="341"/>
      <c r="BN18" s="341"/>
      <c r="BO18" s="341"/>
      <c r="BP18" s="341"/>
      <c r="BQ18" s="341"/>
      <c r="BR18" s="341"/>
      <c r="BS18" s="341"/>
      <c r="BT18" s="341"/>
      <c r="BU18" s="341"/>
      <c r="BV18" s="342"/>
      <c r="BW18" s="343">
        <v>423</v>
      </c>
      <c r="BX18" s="344"/>
      <c r="BY18" s="346"/>
      <c r="BZ18" s="345"/>
      <c r="CA18" s="344"/>
      <c r="CB18" s="346"/>
      <c r="CC18" s="53"/>
    </row>
    <row r="19" spans="1:81" ht="12.75" customHeight="1" x14ac:dyDescent="0.15">
      <c r="A19" s="353" t="s">
        <v>242</v>
      </c>
      <c r="B19" s="350"/>
      <c r="C19" s="350"/>
      <c r="D19" s="350"/>
      <c r="E19" s="350"/>
      <c r="F19" s="350"/>
      <c r="G19" s="350"/>
      <c r="H19" s="350"/>
      <c r="I19" s="350"/>
      <c r="J19" s="350"/>
      <c r="K19" s="350"/>
      <c r="L19" s="350"/>
      <c r="M19" s="350"/>
      <c r="N19" s="351"/>
      <c r="O19" s="354">
        <f>SUM(O14:O18)</f>
        <v>1855</v>
      </c>
      <c r="P19" s="348"/>
      <c r="Q19" s="349"/>
      <c r="R19" s="347" t="str">
        <f>IF(COUNTA(R14:R18)=0,"",SUMIF(R14:R18,"●",O14:O18)+SUM(R14:R18))</f>
        <v/>
      </c>
      <c r="S19" s="348"/>
      <c r="T19" s="349"/>
      <c r="U19" s="338">
        <v>353063</v>
      </c>
      <c r="V19" s="339"/>
      <c r="W19" s="340"/>
      <c r="X19" s="352" t="s">
        <v>245</v>
      </c>
      <c r="Y19" s="341"/>
      <c r="Z19" s="341"/>
      <c r="AA19" s="341"/>
      <c r="AB19" s="341"/>
      <c r="AC19" s="341"/>
      <c r="AD19" s="341"/>
      <c r="AE19" s="341"/>
      <c r="AF19" s="341"/>
      <c r="AG19" s="341"/>
      <c r="AH19" s="342"/>
      <c r="AI19" s="343">
        <v>200</v>
      </c>
      <c r="AJ19" s="344"/>
      <c r="AK19" s="344"/>
      <c r="AL19" s="386"/>
      <c r="AM19" s="344"/>
      <c r="AN19" s="346"/>
      <c r="AO19" s="150" t="s">
        <v>551</v>
      </c>
      <c r="AP19" s="350"/>
      <c r="AQ19" s="350"/>
      <c r="AR19" s="350"/>
      <c r="AS19" s="350"/>
      <c r="AT19" s="350"/>
      <c r="AU19" s="350"/>
      <c r="AV19" s="350"/>
      <c r="AW19" s="350"/>
      <c r="AX19" s="350"/>
      <c r="AY19" s="350"/>
      <c r="AZ19" s="350"/>
      <c r="BA19" s="350"/>
      <c r="BB19" s="351"/>
      <c r="BC19" s="354">
        <f>SUM(BC14:BC18)</f>
        <v>2130</v>
      </c>
      <c r="BD19" s="348"/>
      <c r="BE19" s="349"/>
      <c r="BF19" s="347" t="str">
        <f>IF(COUNTA(BF14:BF18)=0,"",SUMIF(BF14:BF18,"●",BC14:BC18)+SUM(BF14:BF18))</f>
        <v/>
      </c>
      <c r="BG19" s="348"/>
      <c r="BH19" s="349"/>
      <c r="BI19" s="338">
        <v>354066</v>
      </c>
      <c r="BJ19" s="339"/>
      <c r="BK19" s="340"/>
      <c r="BL19" s="352" t="s">
        <v>374</v>
      </c>
      <c r="BM19" s="341"/>
      <c r="BN19" s="341"/>
      <c r="BO19" s="341"/>
      <c r="BP19" s="341"/>
      <c r="BQ19" s="341"/>
      <c r="BR19" s="341"/>
      <c r="BS19" s="341"/>
      <c r="BT19" s="341"/>
      <c r="BU19" s="341"/>
      <c r="BV19" s="342"/>
      <c r="BW19" s="343">
        <v>820</v>
      </c>
      <c r="BX19" s="344"/>
      <c r="BY19" s="344"/>
      <c r="BZ19" s="345"/>
      <c r="CA19" s="344"/>
      <c r="CB19" s="346"/>
      <c r="CC19" s="53"/>
    </row>
    <row r="20" spans="1:81" ht="12.75" customHeight="1" x14ac:dyDescent="0.15">
      <c r="A20" s="338">
        <v>353006</v>
      </c>
      <c r="B20" s="339"/>
      <c r="C20" s="340"/>
      <c r="D20" s="352" t="s">
        <v>244</v>
      </c>
      <c r="E20" s="341"/>
      <c r="F20" s="341"/>
      <c r="G20" s="341"/>
      <c r="H20" s="341"/>
      <c r="I20" s="341"/>
      <c r="J20" s="341"/>
      <c r="K20" s="341"/>
      <c r="L20" s="341"/>
      <c r="M20" s="341"/>
      <c r="N20" s="342"/>
      <c r="O20" s="343">
        <v>1030</v>
      </c>
      <c r="P20" s="344"/>
      <c r="Q20" s="344"/>
      <c r="R20" s="345"/>
      <c r="S20" s="344"/>
      <c r="T20" s="346"/>
      <c r="U20" s="338">
        <v>353064</v>
      </c>
      <c r="V20" s="339"/>
      <c r="W20" s="340"/>
      <c r="X20" s="352" t="s">
        <v>246</v>
      </c>
      <c r="Y20" s="341"/>
      <c r="Z20" s="341"/>
      <c r="AA20" s="341"/>
      <c r="AB20" s="341"/>
      <c r="AC20" s="341"/>
      <c r="AD20" s="341"/>
      <c r="AE20" s="341"/>
      <c r="AF20" s="341"/>
      <c r="AG20" s="341"/>
      <c r="AH20" s="342"/>
      <c r="AI20" s="343">
        <v>650</v>
      </c>
      <c r="AJ20" s="344"/>
      <c r="AK20" s="344"/>
      <c r="AL20" s="386"/>
      <c r="AM20" s="344"/>
      <c r="AN20" s="346"/>
      <c r="AO20" s="338">
        <v>354007</v>
      </c>
      <c r="AP20" s="339"/>
      <c r="AQ20" s="340"/>
      <c r="AR20" s="352" t="s">
        <v>467</v>
      </c>
      <c r="AS20" s="341"/>
      <c r="AT20" s="341"/>
      <c r="AU20" s="341"/>
      <c r="AV20" s="341"/>
      <c r="AW20" s="341"/>
      <c r="AX20" s="341"/>
      <c r="AY20" s="341"/>
      <c r="AZ20" s="341"/>
      <c r="BA20" s="341"/>
      <c r="BB20" s="342"/>
      <c r="BC20" s="343">
        <v>510</v>
      </c>
      <c r="BD20" s="344"/>
      <c r="BE20" s="344"/>
      <c r="BF20" s="345"/>
      <c r="BG20" s="344"/>
      <c r="BH20" s="346"/>
      <c r="BI20" s="338">
        <v>354095</v>
      </c>
      <c r="BJ20" s="339"/>
      <c r="BK20" s="340"/>
      <c r="BL20" s="107" t="s">
        <v>571</v>
      </c>
      <c r="BM20" s="341"/>
      <c r="BN20" s="341"/>
      <c r="BO20" s="341"/>
      <c r="BP20" s="341"/>
      <c r="BQ20" s="341"/>
      <c r="BR20" s="341"/>
      <c r="BS20" s="341"/>
      <c r="BT20" s="341"/>
      <c r="BU20" s="341"/>
      <c r="BV20" s="342"/>
      <c r="BW20" s="343">
        <v>100</v>
      </c>
      <c r="BX20" s="344"/>
      <c r="BY20" s="344"/>
      <c r="BZ20" s="345"/>
      <c r="CA20" s="344"/>
      <c r="CB20" s="346"/>
      <c r="CC20" s="53"/>
    </row>
    <row r="21" spans="1:81" ht="12.75" customHeight="1" x14ac:dyDescent="0.15">
      <c r="A21" s="338">
        <v>353007</v>
      </c>
      <c r="B21" s="339"/>
      <c r="C21" s="340"/>
      <c r="D21" s="352" t="s">
        <v>479</v>
      </c>
      <c r="E21" s="341"/>
      <c r="F21" s="341"/>
      <c r="G21" s="341"/>
      <c r="H21" s="341"/>
      <c r="I21" s="341"/>
      <c r="J21" s="341"/>
      <c r="K21" s="341"/>
      <c r="L21" s="341"/>
      <c r="M21" s="341"/>
      <c r="N21" s="342"/>
      <c r="O21" s="343">
        <v>300</v>
      </c>
      <c r="P21" s="344"/>
      <c r="Q21" s="344"/>
      <c r="R21" s="345"/>
      <c r="S21" s="344"/>
      <c r="T21" s="346"/>
      <c r="U21" s="338">
        <v>353065</v>
      </c>
      <c r="V21" s="339"/>
      <c r="W21" s="340"/>
      <c r="X21" s="352" t="s">
        <v>248</v>
      </c>
      <c r="Y21" s="341"/>
      <c r="Z21" s="341"/>
      <c r="AA21" s="341"/>
      <c r="AB21" s="341"/>
      <c r="AC21" s="341"/>
      <c r="AD21" s="341"/>
      <c r="AE21" s="341"/>
      <c r="AF21" s="341"/>
      <c r="AG21" s="341"/>
      <c r="AH21" s="342"/>
      <c r="AI21" s="343">
        <v>330</v>
      </c>
      <c r="AJ21" s="344"/>
      <c r="AK21" s="344"/>
      <c r="AL21" s="386"/>
      <c r="AM21" s="344"/>
      <c r="AN21" s="346"/>
      <c r="AO21" s="338">
        <v>354008</v>
      </c>
      <c r="AP21" s="339"/>
      <c r="AQ21" s="340"/>
      <c r="AR21" s="352" t="s">
        <v>468</v>
      </c>
      <c r="AS21" s="341"/>
      <c r="AT21" s="341"/>
      <c r="AU21" s="341"/>
      <c r="AV21" s="341"/>
      <c r="AW21" s="341"/>
      <c r="AX21" s="341"/>
      <c r="AY21" s="341"/>
      <c r="AZ21" s="341"/>
      <c r="BA21" s="341"/>
      <c r="BB21" s="342"/>
      <c r="BC21" s="343">
        <v>380</v>
      </c>
      <c r="BD21" s="344"/>
      <c r="BE21" s="344"/>
      <c r="BF21" s="345"/>
      <c r="BG21" s="344"/>
      <c r="BH21" s="346"/>
      <c r="BI21" s="338">
        <v>354068</v>
      </c>
      <c r="BJ21" s="339"/>
      <c r="BK21" s="340"/>
      <c r="BL21" s="352" t="s">
        <v>375</v>
      </c>
      <c r="BM21" s="341"/>
      <c r="BN21" s="341"/>
      <c r="BO21" s="341"/>
      <c r="BP21" s="341"/>
      <c r="BQ21" s="341"/>
      <c r="BR21" s="341"/>
      <c r="BS21" s="341"/>
      <c r="BT21" s="341"/>
      <c r="BU21" s="341"/>
      <c r="BV21" s="342"/>
      <c r="BW21" s="343">
        <v>400</v>
      </c>
      <c r="BX21" s="344"/>
      <c r="BY21" s="344"/>
      <c r="BZ21" s="345"/>
      <c r="CA21" s="344"/>
      <c r="CB21" s="346"/>
      <c r="CC21" s="53"/>
    </row>
    <row r="22" spans="1:81" ht="12.75" customHeight="1" x14ac:dyDescent="0.15">
      <c r="A22" s="338">
        <v>353009</v>
      </c>
      <c r="B22" s="339"/>
      <c r="C22" s="340"/>
      <c r="D22" s="352" t="s">
        <v>247</v>
      </c>
      <c r="E22" s="341"/>
      <c r="F22" s="341"/>
      <c r="G22" s="341"/>
      <c r="H22" s="341"/>
      <c r="I22" s="341"/>
      <c r="J22" s="341"/>
      <c r="K22" s="341"/>
      <c r="L22" s="341"/>
      <c r="M22" s="341"/>
      <c r="N22" s="342"/>
      <c r="O22" s="343">
        <v>400</v>
      </c>
      <c r="P22" s="344"/>
      <c r="Q22" s="344"/>
      <c r="R22" s="345"/>
      <c r="S22" s="344"/>
      <c r="T22" s="346"/>
      <c r="U22" s="338">
        <v>353066</v>
      </c>
      <c r="V22" s="339"/>
      <c r="W22" s="340"/>
      <c r="X22" s="352" t="s">
        <v>250</v>
      </c>
      <c r="Y22" s="341"/>
      <c r="Z22" s="341"/>
      <c r="AA22" s="341"/>
      <c r="AB22" s="341"/>
      <c r="AC22" s="341"/>
      <c r="AD22" s="341"/>
      <c r="AE22" s="341"/>
      <c r="AF22" s="341"/>
      <c r="AG22" s="341"/>
      <c r="AH22" s="342"/>
      <c r="AI22" s="343">
        <v>870</v>
      </c>
      <c r="AJ22" s="344"/>
      <c r="AK22" s="344"/>
      <c r="AL22" s="386"/>
      <c r="AM22" s="344"/>
      <c r="AN22" s="346"/>
      <c r="AO22" s="338">
        <v>354009</v>
      </c>
      <c r="AP22" s="339"/>
      <c r="AQ22" s="340"/>
      <c r="AR22" s="352" t="s">
        <v>469</v>
      </c>
      <c r="AS22" s="341"/>
      <c r="AT22" s="341"/>
      <c r="AU22" s="341"/>
      <c r="AV22" s="341"/>
      <c r="AW22" s="341"/>
      <c r="AX22" s="341"/>
      <c r="AY22" s="341"/>
      <c r="AZ22" s="341"/>
      <c r="BA22" s="341"/>
      <c r="BB22" s="342"/>
      <c r="BC22" s="343">
        <v>535</v>
      </c>
      <c r="BD22" s="344"/>
      <c r="BE22" s="344"/>
      <c r="BF22" s="345"/>
      <c r="BG22" s="344"/>
      <c r="BH22" s="346"/>
      <c r="BI22" s="338">
        <v>354069</v>
      </c>
      <c r="BJ22" s="339"/>
      <c r="BK22" s="340"/>
      <c r="BL22" s="352" t="s">
        <v>376</v>
      </c>
      <c r="BM22" s="341"/>
      <c r="BN22" s="341"/>
      <c r="BO22" s="341"/>
      <c r="BP22" s="341"/>
      <c r="BQ22" s="341"/>
      <c r="BR22" s="341"/>
      <c r="BS22" s="341"/>
      <c r="BT22" s="341"/>
      <c r="BU22" s="341"/>
      <c r="BV22" s="342"/>
      <c r="BW22" s="343">
        <v>800</v>
      </c>
      <c r="BX22" s="344"/>
      <c r="BY22" s="344"/>
      <c r="BZ22" s="345"/>
      <c r="CA22" s="344"/>
      <c r="CB22" s="346"/>
      <c r="CC22" s="53"/>
    </row>
    <row r="23" spans="1:81" ht="12.75" customHeight="1" x14ac:dyDescent="0.15">
      <c r="A23" s="338">
        <v>353010</v>
      </c>
      <c r="B23" s="339"/>
      <c r="C23" s="340"/>
      <c r="D23" s="352" t="s">
        <v>249</v>
      </c>
      <c r="E23" s="341"/>
      <c r="F23" s="341"/>
      <c r="G23" s="341"/>
      <c r="H23" s="341"/>
      <c r="I23" s="341"/>
      <c r="J23" s="341"/>
      <c r="K23" s="341"/>
      <c r="L23" s="341"/>
      <c r="M23" s="341"/>
      <c r="N23" s="342"/>
      <c r="O23" s="343">
        <v>470</v>
      </c>
      <c r="P23" s="344"/>
      <c r="Q23" s="344"/>
      <c r="R23" s="345"/>
      <c r="S23" s="344"/>
      <c r="T23" s="346"/>
      <c r="U23" s="338">
        <v>353068</v>
      </c>
      <c r="V23" s="339"/>
      <c r="W23" s="340"/>
      <c r="X23" s="352" t="s">
        <v>253</v>
      </c>
      <c r="Y23" s="341"/>
      <c r="Z23" s="341"/>
      <c r="AA23" s="341"/>
      <c r="AB23" s="341"/>
      <c r="AC23" s="341"/>
      <c r="AD23" s="341"/>
      <c r="AE23" s="341"/>
      <c r="AF23" s="341"/>
      <c r="AG23" s="341"/>
      <c r="AH23" s="342"/>
      <c r="AI23" s="343">
        <v>560</v>
      </c>
      <c r="AJ23" s="344"/>
      <c r="AK23" s="344"/>
      <c r="AL23" s="386"/>
      <c r="AM23" s="344"/>
      <c r="AN23" s="346"/>
      <c r="AO23" s="338">
        <v>354010</v>
      </c>
      <c r="AP23" s="339"/>
      <c r="AQ23" s="340"/>
      <c r="AR23" s="352" t="s">
        <v>326</v>
      </c>
      <c r="AS23" s="341"/>
      <c r="AT23" s="341"/>
      <c r="AU23" s="341"/>
      <c r="AV23" s="341"/>
      <c r="AW23" s="341"/>
      <c r="AX23" s="341"/>
      <c r="AY23" s="341"/>
      <c r="AZ23" s="341"/>
      <c r="BA23" s="341"/>
      <c r="BB23" s="342"/>
      <c r="BC23" s="343">
        <v>625</v>
      </c>
      <c r="BD23" s="344"/>
      <c r="BE23" s="344"/>
      <c r="BF23" s="345"/>
      <c r="BG23" s="344"/>
      <c r="BH23" s="346"/>
      <c r="BI23" s="338">
        <v>354070</v>
      </c>
      <c r="BJ23" s="339"/>
      <c r="BK23" s="340"/>
      <c r="BL23" s="352" t="s">
        <v>377</v>
      </c>
      <c r="BM23" s="341"/>
      <c r="BN23" s="341"/>
      <c r="BO23" s="341"/>
      <c r="BP23" s="341"/>
      <c r="BQ23" s="341"/>
      <c r="BR23" s="341"/>
      <c r="BS23" s="341"/>
      <c r="BT23" s="341"/>
      <c r="BU23" s="341"/>
      <c r="BV23" s="342"/>
      <c r="BW23" s="343">
        <v>890</v>
      </c>
      <c r="BX23" s="344"/>
      <c r="BY23" s="344"/>
      <c r="BZ23" s="345"/>
      <c r="CA23" s="344"/>
      <c r="CB23" s="346"/>
      <c r="CC23" s="53"/>
    </row>
    <row r="24" spans="1:81" ht="12.75" customHeight="1" x14ac:dyDescent="0.15">
      <c r="A24" s="338">
        <v>353011</v>
      </c>
      <c r="B24" s="339"/>
      <c r="C24" s="340"/>
      <c r="D24" s="352" t="s">
        <v>251</v>
      </c>
      <c r="E24" s="341"/>
      <c r="F24" s="341"/>
      <c r="G24" s="341"/>
      <c r="H24" s="341"/>
      <c r="I24" s="341"/>
      <c r="J24" s="341"/>
      <c r="K24" s="341"/>
      <c r="L24" s="341"/>
      <c r="M24" s="341"/>
      <c r="N24" s="342"/>
      <c r="O24" s="343">
        <v>630</v>
      </c>
      <c r="P24" s="344"/>
      <c r="Q24" s="344"/>
      <c r="R24" s="345"/>
      <c r="S24" s="344"/>
      <c r="T24" s="346"/>
      <c r="U24" s="338">
        <v>353069</v>
      </c>
      <c r="V24" s="339"/>
      <c r="W24" s="340"/>
      <c r="X24" s="352" t="s">
        <v>255</v>
      </c>
      <c r="Y24" s="341"/>
      <c r="Z24" s="341"/>
      <c r="AA24" s="341"/>
      <c r="AB24" s="341"/>
      <c r="AC24" s="341"/>
      <c r="AD24" s="341"/>
      <c r="AE24" s="341"/>
      <c r="AF24" s="341"/>
      <c r="AG24" s="341"/>
      <c r="AH24" s="342"/>
      <c r="AI24" s="343">
        <v>500</v>
      </c>
      <c r="AJ24" s="344"/>
      <c r="AK24" s="344"/>
      <c r="AL24" s="345"/>
      <c r="AM24" s="344"/>
      <c r="AN24" s="346"/>
      <c r="AO24" s="338">
        <v>354011</v>
      </c>
      <c r="AP24" s="339"/>
      <c r="AQ24" s="340"/>
      <c r="AR24" s="352" t="s">
        <v>57</v>
      </c>
      <c r="AS24" s="341"/>
      <c r="AT24" s="341"/>
      <c r="AU24" s="341"/>
      <c r="AV24" s="341"/>
      <c r="AW24" s="341"/>
      <c r="AX24" s="341"/>
      <c r="AY24" s="341"/>
      <c r="AZ24" s="341"/>
      <c r="BA24" s="341"/>
      <c r="BB24" s="342"/>
      <c r="BC24" s="343">
        <v>610</v>
      </c>
      <c r="BD24" s="344"/>
      <c r="BE24" s="344"/>
      <c r="BF24" s="345"/>
      <c r="BG24" s="344"/>
      <c r="BH24" s="346"/>
      <c r="BI24" s="353" t="s">
        <v>378</v>
      </c>
      <c r="BJ24" s="350"/>
      <c r="BK24" s="350"/>
      <c r="BL24" s="350"/>
      <c r="BM24" s="350"/>
      <c r="BN24" s="350"/>
      <c r="BO24" s="350"/>
      <c r="BP24" s="350"/>
      <c r="BQ24" s="350"/>
      <c r="BR24" s="350"/>
      <c r="BS24" s="350"/>
      <c r="BT24" s="350"/>
      <c r="BU24" s="350"/>
      <c r="BV24" s="351"/>
      <c r="BW24" s="354">
        <f>SUM(BW14:BW23)</f>
        <v>4573</v>
      </c>
      <c r="BX24" s="348"/>
      <c r="BY24" s="349"/>
      <c r="BZ24" s="347" t="str">
        <f>IF(COUNTA(BZ14:BZ23)=0,"",SUMIF(BZ14:BZ23,"●",BW14:BW23)+SUM(BZ14:BZ23))</f>
        <v/>
      </c>
      <c r="CA24" s="348"/>
      <c r="CB24" s="349"/>
      <c r="CC24" s="53"/>
    </row>
    <row r="25" spans="1:81" ht="12.75" customHeight="1" x14ac:dyDescent="0.15">
      <c r="A25" s="338">
        <v>353012</v>
      </c>
      <c r="B25" s="339"/>
      <c r="C25" s="340"/>
      <c r="D25" s="352" t="s">
        <v>252</v>
      </c>
      <c r="E25" s="341"/>
      <c r="F25" s="341"/>
      <c r="G25" s="341"/>
      <c r="H25" s="341"/>
      <c r="I25" s="341"/>
      <c r="J25" s="341"/>
      <c r="K25" s="341"/>
      <c r="L25" s="341"/>
      <c r="M25" s="341"/>
      <c r="N25" s="342"/>
      <c r="O25" s="343">
        <v>200</v>
      </c>
      <c r="P25" s="344"/>
      <c r="Q25" s="344"/>
      <c r="R25" s="345"/>
      <c r="S25" s="344"/>
      <c r="T25" s="346"/>
      <c r="U25" s="338">
        <v>353070</v>
      </c>
      <c r="V25" s="339"/>
      <c r="W25" s="340"/>
      <c r="X25" s="352" t="s">
        <v>257</v>
      </c>
      <c r="Y25" s="341"/>
      <c r="Z25" s="341"/>
      <c r="AA25" s="341"/>
      <c r="AB25" s="341"/>
      <c r="AC25" s="341"/>
      <c r="AD25" s="341"/>
      <c r="AE25" s="341"/>
      <c r="AF25" s="341"/>
      <c r="AG25" s="341"/>
      <c r="AH25" s="342"/>
      <c r="AI25" s="343">
        <v>240</v>
      </c>
      <c r="AJ25" s="344"/>
      <c r="AK25" s="344"/>
      <c r="AL25" s="386"/>
      <c r="AM25" s="344"/>
      <c r="AN25" s="346"/>
      <c r="AO25" s="338">
        <v>354012</v>
      </c>
      <c r="AP25" s="339"/>
      <c r="AQ25" s="340"/>
      <c r="AR25" s="352" t="s">
        <v>327</v>
      </c>
      <c r="AS25" s="341"/>
      <c r="AT25" s="341"/>
      <c r="AU25" s="341"/>
      <c r="AV25" s="341"/>
      <c r="AW25" s="341"/>
      <c r="AX25" s="341"/>
      <c r="AY25" s="341"/>
      <c r="AZ25" s="341"/>
      <c r="BA25" s="341"/>
      <c r="BB25" s="342"/>
      <c r="BC25" s="343">
        <v>650</v>
      </c>
      <c r="BD25" s="344"/>
      <c r="BE25" s="344"/>
      <c r="BF25" s="345"/>
      <c r="BG25" s="344"/>
      <c r="BH25" s="346"/>
      <c r="BI25" s="338">
        <v>354071</v>
      </c>
      <c r="BJ25" s="339"/>
      <c r="BK25" s="340"/>
      <c r="BL25" s="352" t="s">
        <v>379</v>
      </c>
      <c r="BM25" s="341"/>
      <c r="BN25" s="341"/>
      <c r="BO25" s="341"/>
      <c r="BP25" s="341"/>
      <c r="BQ25" s="341"/>
      <c r="BR25" s="341"/>
      <c r="BS25" s="341"/>
      <c r="BT25" s="341"/>
      <c r="BU25" s="341"/>
      <c r="BV25" s="342"/>
      <c r="BW25" s="343">
        <v>350</v>
      </c>
      <c r="BX25" s="344"/>
      <c r="BY25" s="344"/>
      <c r="BZ25" s="345"/>
      <c r="CA25" s="344"/>
      <c r="CB25" s="346"/>
      <c r="CC25" s="53"/>
    </row>
    <row r="26" spans="1:81" ht="12.75" customHeight="1" x14ac:dyDescent="0.15">
      <c r="A26" s="338">
        <v>353100</v>
      </c>
      <c r="B26" s="339"/>
      <c r="C26" s="340"/>
      <c r="D26" s="352" t="s">
        <v>512</v>
      </c>
      <c r="E26" s="341"/>
      <c r="F26" s="341"/>
      <c r="G26" s="341"/>
      <c r="H26" s="341"/>
      <c r="I26" s="341"/>
      <c r="J26" s="341"/>
      <c r="K26" s="341"/>
      <c r="L26" s="341"/>
      <c r="M26" s="341"/>
      <c r="N26" s="342"/>
      <c r="O26" s="343">
        <v>640</v>
      </c>
      <c r="P26" s="344"/>
      <c r="Q26" s="344"/>
      <c r="R26" s="345"/>
      <c r="S26" s="344"/>
      <c r="T26" s="346"/>
      <c r="U26" s="338">
        <v>353098</v>
      </c>
      <c r="V26" s="339"/>
      <c r="W26" s="340"/>
      <c r="X26" s="352" t="s">
        <v>505</v>
      </c>
      <c r="Y26" s="341"/>
      <c r="Z26" s="341"/>
      <c r="AA26" s="341"/>
      <c r="AB26" s="341"/>
      <c r="AC26" s="341"/>
      <c r="AD26" s="341"/>
      <c r="AE26" s="341"/>
      <c r="AF26" s="341"/>
      <c r="AG26" s="341"/>
      <c r="AH26" s="342"/>
      <c r="AI26" s="343">
        <v>220</v>
      </c>
      <c r="AJ26" s="344"/>
      <c r="AK26" s="344"/>
      <c r="AL26" s="386"/>
      <c r="AM26" s="344"/>
      <c r="AN26" s="346"/>
      <c r="AO26" s="338">
        <v>354013</v>
      </c>
      <c r="AP26" s="339"/>
      <c r="AQ26" s="340"/>
      <c r="AR26" s="352" t="s">
        <v>328</v>
      </c>
      <c r="AS26" s="341"/>
      <c r="AT26" s="341"/>
      <c r="AU26" s="341"/>
      <c r="AV26" s="341"/>
      <c r="AW26" s="341"/>
      <c r="AX26" s="341"/>
      <c r="AY26" s="341"/>
      <c r="AZ26" s="341"/>
      <c r="BA26" s="341"/>
      <c r="BB26" s="342"/>
      <c r="BC26" s="343">
        <v>479</v>
      </c>
      <c r="BD26" s="344"/>
      <c r="BE26" s="344"/>
      <c r="BF26" s="345"/>
      <c r="BG26" s="344"/>
      <c r="BH26" s="346"/>
      <c r="BI26" s="338">
        <v>354072</v>
      </c>
      <c r="BJ26" s="339"/>
      <c r="BK26" s="340"/>
      <c r="BL26" s="352" t="s">
        <v>380</v>
      </c>
      <c r="BM26" s="341"/>
      <c r="BN26" s="341"/>
      <c r="BO26" s="341"/>
      <c r="BP26" s="341"/>
      <c r="BQ26" s="341"/>
      <c r="BR26" s="341"/>
      <c r="BS26" s="341"/>
      <c r="BT26" s="341"/>
      <c r="BU26" s="341"/>
      <c r="BV26" s="342"/>
      <c r="BW26" s="343">
        <v>208</v>
      </c>
      <c r="BX26" s="344"/>
      <c r="BY26" s="344"/>
      <c r="BZ26" s="345"/>
      <c r="CA26" s="344"/>
      <c r="CB26" s="346"/>
      <c r="CC26" s="53"/>
    </row>
    <row r="27" spans="1:81" ht="12.75" customHeight="1" x14ac:dyDescent="0.15">
      <c r="A27" s="338">
        <v>353013</v>
      </c>
      <c r="B27" s="339"/>
      <c r="C27" s="340"/>
      <c r="D27" s="352" t="s">
        <v>254</v>
      </c>
      <c r="E27" s="341"/>
      <c r="F27" s="341"/>
      <c r="G27" s="341"/>
      <c r="H27" s="341"/>
      <c r="I27" s="341"/>
      <c r="J27" s="341"/>
      <c r="K27" s="341"/>
      <c r="L27" s="341"/>
      <c r="M27" s="341"/>
      <c r="N27" s="342"/>
      <c r="O27" s="343">
        <v>550</v>
      </c>
      <c r="P27" s="344"/>
      <c r="Q27" s="344"/>
      <c r="R27" s="386"/>
      <c r="S27" s="344"/>
      <c r="T27" s="346"/>
      <c r="U27" s="338">
        <v>353071</v>
      </c>
      <c r="V27" s="339"/>
      <c r="W27" s="340"/>
      <c r="X27" s="352" t="s">
        <v>259</v>
      </c>
      <c r="Y27" s="341"/>
      <c r="Z27" s="341"/>
      <c r="AA27" s="341"/>
      <c r="AB27" s="341"/>
      <c r="AC27" s="341"/>
      <c r="AD27" s="341"/>
      <c r="AE27" s="341"/>
      <c r="AF27" s="341"/>
      <c r="AG27" s="341"/>
      <c r="AH27" s="342"/>
      <c r="AI27" s="343">
        <v>300</v>
      </c>
      <c r="AJ27" s="344"/>
      <c r="AK27" s="344"/>
      <c r="AL27" s="345"/>
      <c r="AM27" s="344"/>
      <c r="AN27" s="346"/>
      <c r="AO27" s="338">
        <v>354014</v>
      </c>
      <c r="AP27" s="339"/>
      <c r="AQ27" s="340"/>
      <c r="AR27" s="352" t="s">
        <v>329</v>
      </c>
      <c r="AS27" s="341"/>
      <c r="AT27" s="341"/>
      <c r="AU27" s="341"/>
      <c r="AV27" s="341"/>
      <c r="AW27" s="341"/>
      <c r="AX27" s="341"/>
      <c r="AY27" s="341"/>
      <c r="AZ27" s="341"/>
      <c r="BA27" s="341"/>
      <c r="BB27" s="342"/>
      <c r="BC27" s="343">
        <v>590</v>
      </c>
      <c r="BD27" s="344"/>
      <c r="BE27" s="344"/>
      <c r="BF27" s="345"/>
      <c r="BG27" s="344"/>
      <c r="BH27" s="346"/>
      <c r="BI27" s="338">
        <v>354073</v>
      </c>
      <c r="BJ27" s="339"/>
      <c r="BK27" s="340"/>
      <c r="BL27" s="352" t="s">
        <v>381</v>
      </c>
      <c r="BM27" s="341"/>
      <c r="BN27" s="341"/>
      <c r="BO27" s="341"/>
      <c r="BP27" s="341"/>
      <c r="BQ27" s="341"/>
      <c r="BR27" s="341"/>
      <c r="BS27" s="341"/>
      <c r="BT27" s="341"/>
      <c r="BU27" s="341"/>
      <c r="BV27" s="342"/>
      <c r="BW27" s="343">
        <v>205</v>
      </c>
      <c r="BX27" s="344"/>
      <c r="BY27" s="344"/>
      <c r="BZ27" s="345"/>
      <c r="CA27" s="344"/>
      <c r="CB27" s="346"/>
      <c r="CC27" s="53"/>
    </row>
    <row r="28" spans="1:81" ht="12.75" customHeight="1" x14ac:dyDescent="0.15">
      <c r="A28" s="338">
        <v>353014</v>
      </c>
      <c r="B28" s="339"/>
      <c r="C28" s="340"/>
      <c r="D28" s="352" t="s">
        <v>256</v>
      </c>
      <c r="E28" s="341"/>
      <c r="F28" s="341"/>
      <c r="G28" s="341"/>
      <c r="H28" s="341"/>
      <c r="I28" s="341"/>
      <c r="J28" s="341"/>
      <c r="K28" s="341"/>
      <c r="L28" s="341"/>
      <c r="M28" s="341"/>
      <c r="N28" s="342"/>
      <c r="O28" s="343">
        <v>1069</v>
      </c>
      <c r="P28" s="344"/>
      <c r="Q28" s="344"/>
      <c r="R28" s="386"/>
      <c r="S28" s="344"/>
      <c r="T28" s="346"/>
      <c r="U28" s="338">
        <v>353072</v>
      </c>
      <c r="V28" s="339"/>
      <c r="W28" s="340"/>
      <c r="X28" s="352" t="s">
        <v>261</v>
      </c>
      <c r="Y28" s="341"/>
      <c r="Z28" s="341"/>
      <c r="AA28" s="341"/>
      <c r="AB28" s="341"/>
      <c r="AC28" s="341"/>
      <c r="AD28" s="341"/>
      <c r="AE28" s="341"/>
      <c r="AF28" s="341"/>
      <c r="AG28" s="341"/>
      <c r="AH28" s="342"/>
      <c r="AI28" s="343">
        <v>65</v>
      </c>
      <c r="AJ28" s="344"/>
      <c r="AK28" s="344"/>
      <c r="AL28" s="345"/>
      <c r="AM28" s="344"/>
      <c r="AN28" s="346"/>
      <c r="AO28" s="338">
        <v>354015</v>
      </c>
      <c r="AP28" s="339"/>
      <c r="AQ28" s="340"/>
      <c r="AR28" s="352" t="s">
        <v>330</v>
      </c>
      <c r="AS28" s="341"/>
      <c r="AT28" s="341"/>
      <c r="AU28" s="341"/>
      <c r="AV28" s="341"/>
      <c r="AW28" s="341"/>
      <c r="AX28" s="341"/>
      <c r="AY28" s="341"/>
      <c r="AZ28" s="341"/>
      <c r="BA28" s="341"/>
      <c r="BB28" s="342"/>
      <c r="BC28" s="343">
        <v>960</v>
      </c>
      <c r="BD28" s="344"/>
      <c r="BE28" s="344"/>
      <c r="BF28" s="345"/>
      <c r="BG28" s="344"/>
      <c r="BH28" s="346"/>
      <c r="BI28" s="338">
        <v>354074</v>
      </c>
      <c r="BJ28" s="339"/>
      <c r="BK28" s="340"/>
      <c r="BL28" s="352" t="s">
        <v>382</v>
      </c>
      <c r="BM28" s="341"/>
      <c r="BN28" s="341"/>
      <c r="BO28" s="341"/>
      <c r="BP28" s="341"/>
      <c r="BQ28" s="341"/>
      <c r="BR28" s="341"/>
      <c r="BS28" s="341"/>
      <c r="BT28" s="341"/>
      <c r="BU28" s="341"/>
      <c r="BV28" s="342"/>
      <c r="BW28" s="343">
        <v>300</v>
      </c>
      <c r="BX28" s="344"/>
      <c r="BY28" s="344"/>
      <c r="BZ28" s="345"/>
      <c r="CA28" s="344"/>
      <c r="CB28" s="346"/>
      <c r="CC28" s="53"/>
    </row>
    <row r="29" spans="1:81" ht="12.75" customHeight="1" x14ac:dyDescent="0.15">
      <c r="A29" s="338">
        <v>353015</v>
      </c>
      <c r="B29" s="339"/>
      <c r="C29" s="340"/>
      <c r="D29" s="352" t="s">
        <v>258</v>
      </c>
      <c r="E29" s="341"/>
      <c r="F29" s="341"/>
      <c r="G29" s="341"/>
      <c r="H29" s="341"/>
      <c r="I29" s="341"/>
      <c r="J29" s="341"/>
      <c r="K29" s="341"/>
      <c r="L29" s="341"/>
      <c r="M29" s="341"/>
      <c r="N29" s="342"/>
      <c r="O29" s="343">
        <v>540</v>
      </c>
      <c r="P29" s="344"/>
      <c r="Q29" s="344"/>
      <c r="R29" s="386"/>
      <c r="S29" s="344"/>
      <c r="T29" s="346"/>
      <c r="U29" s="338">
        <v>353074</v>
      </c>
      <c r="V29" s="339"/>
      <c r="W29" s="340"/>
      <c r="X29" s="352" t="s">
        <v>263</v>
      </c>
      <c r="Y29" s="341"/>
      <c r="Z29" s="341"/>
      <c r="AA29" s="341"/>
      <c r="AB29" s="341"/>
      <c r="AC29" s="341"/>
      <c r="AD29" s="341"/>
      <c r="AE29" s="341"/>
      <c r="AF29" s="341"/>
      <c r="AG29" s="341"/>
      <c r="AH29" s="342"/>
      <c r="AI29" s="343">
        <v>130</v>
      </c>
      <c r="AJ29" s="344"/>
      <c r="AK29" s="344"/>
      <c r="AL29" s="345"/>
      <c r="AM29" s="344"/>
      <c r="AN29" s="346"/>
      <c r="AO29" s="338">
        <v>354016</v>
      </c>
      <c r="AP29" s="339"/>
      <c r="AQ29" s="340"/>
      <c r="AR29" s="352" t="s">
        <v>331</v>
      </c>
      <c r="AS29" s="341"/>
      <c r="AT29" s="341"/>
      <c r="AU29" s="341"/>
      <c r="AV29" s="341"/>
      <c r="AW29" s="341"/>
      <c r="AX29" s="341"/>
      <c r="AY29" s="341"/>
      <c r="AZ29" s="341"/>
      <c r="BA29" s="341"/>
      <c r="BB29" s="342"/>
      <c r="BC29" s="343">
        <v>570</v>
      </c>
      <c r="BD29" s="344"/>
      <c r="BE29" s="344"/>
      <c r="BF29" s="345"/>
      <c r="BG29" s="344"/>
      <c r="BH29" s="346"/>
      <c r="BI29" s="338">
        <v>354075</v>
      </c>
      <c r="BJ29" s="339"/>
      <c r="BK29" s="340"/>
      <c r="BL29" s="352" t="s">
        <v>383</v>
      </c>
      <c r="BM29" s="341"/>
      <c r="BN29" s="341"/>
      <c r="BO29" s="341"/>
      <c r="BP29" s="341"/>
      <c r="BQ29" s="341"/>
      <c r="BR29" s="341"/>
      <c r="BS29" s="341"/>
      <c r="BT29" s="341"/>
      <c r="BU29" s="341"/>
      <c r="BV29" s="342"/>
      <c r="BW29" s="343">
        <v>270</v>
      </c>
      <c r="BX29" s="344"/>
      <c r="BY29" s="344"/>
      <c r="BZ29" s="345"/>
      <c r="CA29" s="344"/>
      <c r="CB29" s="346"/>
      <c r="CC29" s="53"/>
    </row>
    <row r="30" spans="1:81" ht="12.75" customHeight="1" x14ac:dyDescent="0.15">
      <c r="A30" s="338">
        <v>353016</v>
      </c>
      <c r="B30" s="339"/>
      <c r="C30" s="340"/>
      <c r="D30" s="352" t="s">
        <v>260</v>
      </c>
      <c r="E30" s="341"/>
      <c r="F30" s="341"/>
      <c r="G30" s="341"/>
      <c r="H30" s="341"/>
      <c r="I30" s="341"/>
      <c r="J30" s="341"/>
      <c r="K30" s="341"/>
      <c r="L30" s="341"/>
      <c r="M30" s="341"/>
      <c r="N30" s="342"/>
      <c r="O30" s="343">
        <v>470</v>
      </c>
      <c r="P30" s="344"/>
      <c r="Q30" s="344"/>
      <c r="R30" s="386"/>
      <c r="S30" s="344"/>
      <c r="T30" s="346"/>
      <c r="U30" s="338">
        <v>353075</v>
      </c>
      <c r="V30" s="339"/>
      <c r="W30" s="340"/>
      <c r="X30" s="352" t="s">
        <v>265</v>
      </c>
      <c r="Y30" s="341"/>
      <c r="Z30" s="341"/>
      <c r="AA30" s="341"/>
      <c r="AB30" s="341"/>
      <c r="AC30" s="341"/>
      <c r="AD30" s="341"/>
      <c r="AE30" s="341"/>
      <c r="AF30" s="341"/>
      <c r="AG30" s="341"/>
      <c r="AH30" s="342"/>
      <c r="AI30" s="343">
        <v>20</v>
      </c>
      <c r="AJ30" s="344"/>
      <c r="AK30" s="344"/>
      <c r="AL30" s="345"/>
      <c r="AM30" s="344"/>
      <c r="AN30" s="346"/>
      <c r="AO30" s="338">
        <v>354017</v>
      </c>
      <c r="AP30" s="339"/>
      <c r="AQ30" s="340"/>
      <c r="AR30" s="352" t="s">
        <v>332</v>
      </c>
      <c r="AS30" s="341"/>
      <c r="AT30" s="341"/>
      <c r="AU30" s="341"/>
      <c r="AV30" s="341"/>
      <c r="AW30" s="341"/>
      <c r="AX30" s="341"/>
      <c r="AY30" s="341"/>
      <c r="AZ30" s="341"/>
      <c r="BA30" s="341"/>
      <c r="BB30" s="342"/>
      <c r="BC30" s="343">
        <v>360</v>
      </c>
      <c r="BD30" s="344"/>
      <c r="BE30" s="344"/>
      <c r="BF30" s="345"/>
      <c r="BG30" s="344"/>
      <c r="BH30" s="346"/>
      <c r="BI30" s="338">
        <v>354077</v>
      </c>
      <c r="BJ30" s="339"/>
      <c r="BK30" s="340"/>
      <c r="BL30" s="352" t="s">
        <v>384</v>
      </c>
      <c r="BM30" s="341"/>
      <c r="BN30" s="341"/>
      <c r="BO30" s="341"/>
      <c r="BP30" s="341"/>
      <c r="BQ30" s="341"/>
      <c r="BR30" s="341"/>
      <c r="BS30" s="341"/>
      <c r="BT30" s="341"/>
      <c r="BU30" s="341"/>
      <c r="BV30" s="342"/>
      <c r="BW30" s="343">
        <v>205</v>
      </c>
      <c r="BX30" s="344"/>
      <c r="BY30" s="344"/>
      <c r="BZ30" s="345"/>
      <c r="CA30" s="344"/>
      <c r="CB30" s="346"/>
      <c r="CC30" s="53"/>
    </row>
    <row r="31" spans="1:81" ht="12.75" customHeight="1" x14ac:dyDescent="0.15">
      <c r="A31" s="338">
        <v>353017</v>
      </c>
      <c r="B31" s="339"/>
      <c r="C31" s="340"/>
      <c r="D31" s="352" t="s">
        <v>262</v>
      </c>
      <c r="E31" s="341"/>
      <c r="F31" s="341"/>
      <c r="G31" s="341"/>
      <c r="H31" s="341"/>
      <c r="I31" s="341"/>
      <c r="J31" s="341"/>
      <c r="K31" s="341"/>
      <c r="L31" s="341"/>
      <c r="M31" s="341"/>
      <c r="N31" s="342"/>
      <c r="O31" s="343">
        <v>300</v>
      </c>
      <c r="P31" s="344"/>
      <c r="Q31" s="344"/>
      <c r="R31" s="386"/>
      <c r="S31" s="344"/>
      <c r="T31" s="346"/>
      <c r="U31" s="338">
        <v>353076</v>
      </c>
      <c r="V31" s="339"/>
      <c r="W31" s="340"/>
      <c r="X31" s="352" t="s">
        <v>267</v>
      </c>
      <c r="Y31" s="341"/>
      <c r="Z31" s="341"/>
      <c r="AA31" s="341"/>
      <c r="AB31" s="341"/>
      <c r="AC31" s="341"/>
      <c r="AD31" s="341"/>
      <c r="AE31" s="341"/>
      <c r="AF31" s="341"/>
      <c r="AG31" s="341"/>
      <c r="AH31" s="342"/>
      <c r="AI31" s="343">
        <v>230</v>
      </c>
      <c r="AJ31" s="344"/>
      <c r="AK31" s="344"/>
      <c r="AL31" s="345"/>
      <c r="AM31" s="344"/>
      <c r="AN31" s="346"/>
      <c r="AO31" s="338">
        <v>354018</v>
      </c>
      <c r="AP31" s="339"/>
      <c r="AQ31" s="340"/>
      <c r="AR31" s="352" t="s">
        <v>333</v>
      </c>
      <c r="AS31" s="341"/>
      <c r="AT31" s="341"/>
      <c r="AU31" s="341"/>
      <c r="AV31" s="341"/>
      <c r="AW31" s="341"/>
      <c r="AX31" s="341"/>
      <c r="AY31" s="341"/>
      <c r="AZ31" s="341"/>
      <c r="BA31" s="341"/>
      <c r="BB31" s="342"/>
      <c r="BC31" s="343">
        <v>553</v>
      </c>
      <c r="BD31" s="344"/>
      <c r="BE31" s="344"/>
      <c r="BF31" s="345"/>
      <c r="BG31" s="344"/>
      <c r="BH31" s="346"/>
      <c r="BI31" s="338">
        <v>354078</v>
      </c>
      <c r="BJ31" s="339"/>
      <c r="BK31" s="340"/>
      <c r="BL31" s="352" t="s">
        <v>385</v>
      </c>
      <c r="BM31" s="341"/>
      <c r="BN31" s="341"/>
      <c r="BO31" s="341"/>
      <c r="BP31" s="341"/>
      <c r="BQ31" s="341"/>
      <c r="BR31" s="341"/>
      <c r="BS31" s="341"/>
      <c r="BT31" s="341"/>
      <c r="BU31" s="341"/>
      <c r="BV31" s="342"/>
      <c r="BW31" s="343">
        <v>359</v>
      </c>
      <c r="BX31" s="344"/>
      <c r="BY31" s="344"/>
      <c r="BZ31" s="345"/>
      <c r="CA31" s="344"/>
      <c r="CB31" s="346"/>
      <c r="CC31" s="53"/>
    </row>
    <row r="32" spans="1:81" ht="12.75" customHeight="1" x14ac:dyDescent="0.15">
      <c r="A32" s="338">
        <v>353018</v>
      </c>
      <c r="B32" s="339"/>
      <c r="C32" s="340"/>
      <c r="D32" s="352" t="s">
        <v>264</v>
      </c>
      <c r="E32" s="341"/>
      <c r="F32" s="341"/>
      <c r="G32" s="341"/>
      <c r="H32" s="341"/>
      <c r="I32" s="341"/>
      <c r="J32" s="341"/>
      <c r="K32" s="341"/>
      <c r="L32" s="341"/>
      <c r="M32" s="341"/>
      <c r="N32" s="342"/>
      <c r="O32" s="343">
        <v>240</v>
      </c>
      <c r="P32" s="344"/>
      <c r="Q32" s="344"/>
      <c r="R32" s="386"/>
      <c r="S32" s="344"/>
      <c r="T32" s="346"/>
      <c r="U32" s="338">
        <v>353077</v>
      </c>
      <c r="V32" s="339"/>
      <c r="W32" s="340"/>
      <c r="X32" s="352" t="s">
        <v>477</v>
      </c>
      <c r="Y32" s="341"/>
      <c r="Z32" s="341"/>
      <c r="AA32" s="341"/>
      <c r="AB32" s="341"/>
      <c r="AC32" s="341"/>
      <c r="AD32" s="341"/>
      <c r="AE32" s="341"/>
      <c r="AF32" s="341"/>
      <c r="AG32" s="341"/>
      <c r="AH32" s="342"/>
      <c r="AI32" s="343">
        <v>220</v>
      </c>
      <c r="AJ32" s="344"/>
      <c r="AK32" s="344"/>
      <c r="AL32" s="345"/>
      <c r="AM32" s="344"/>
      <c r="AN32" s="346"/>
      <c r="AO32" s="338">
        <v>354019</v>
      </c>
      <c r="AP32" s="339"/>
      <c r="AQ32" s="340"/>
      <c r="AR32" s="352" t="s">
        <v>58</v>
      </c>
      <c r="AS32" s="341"/>
      <c r="AT32" s="341"/>
      <c r="AU32" s="341"/>
      <c r="AV32" s="341"/>
      <c r="AW32" s="341"/>
      <c r="AX32" s="341"/>
      <c r="AY32" s="341"/>
      <c r="AZ32" s="341"/>
      <c r="BA32" s="341"/>
      <c r="BB32" s="342"/>
      <c r="BC32" s="343">
        <v>310</v>
      </c>
      <c r="BD32" s="344"/>
      <c r="BE32" s="344"/>
      <c r="BF32" s="345"/>
      <c r="BG32" s="344"/>
      <c r="BH32" s="346"/>
      <c r="BI32" s="338">
        <v>354079</v>
      </c>
      <c r="BJ32" s="339"/>
      <c r="BK32" s="340"/>
      <c r="BL32" s="352" t="s">
        <v>386</v>
      </c>
      <c r="BM32" s="341"/>
      <c r="BN32" s="341"/>
      <c r="BO32" s="341"/>
      <c r="BP32" s="341"/>
      <c r="BQ32" s="341"/>
      <c r="BR32" s="341"/>
      <c r="BS32" s="341"/>
      <c r="BT32" s="341"/>
      <c r="BU32" s="341"/>
      <c r="BV32" s="342"/>
      <c r="BW32" s="343">
        <v>900</v>
      </c>
      <c r="BX32" s="344"/>
      <c r="BY32" s="344"/>
      <c r="BZ32" s="345"/>
      <c r="CA32" s="344"/>
      <c r="CB32" s="346"/>
      <c r="CC32" s="53"/>
    </row>
    <row r="33" spans="1:100" ht="12.75" customHeight="1" x14ac:dyDescent="0.15">
      <c r="A33" s="353" t="s">
        <v>266</v>
      </c>
      <c r="B33" s="350"/>
      <c r="C33" s="350"/>
      <c r="D33" s="350"/>
      <c r="E33" s="350"/>
      <c r="F33" s="350"/>
      <c r="G33" s="350"/>
      <c r="H33" s="350"/>
      <c r="I33" s="350"/>
      <c r="J33" s="350"/>
      <c r="K33" s="350"/>
      <c r="L33" s="350"/>
      <c r="M33" s="350"/>
      <c r="N33" s="351"/>
      <c r="O33" s="354">
        <f>SUM(O20:O32)</f>
        <v>6839</v>
      </c>
      <c r="P33" s="348"/>
      <c r="Q33" s="349"/>
      <c r="R33" s="347" t="str">
        <f>IF(COUNTA(R20:R32)=0,"",SUMIF(R20:R32,"●",O20:O32)+SUM(R20:R32))</f>
        <v/>
      </c>
      <c r="S33" s="348"/>
      <c r="T33" s="349"/>
      <c r="U33" s="338">
        <v>353079</v>
      </c>
      <c r="V33" s="339"/>
      <c r="W33" s="340"/>
      <c r="X33" s="352" t="s">
        <v>270</v>
      </c>
      <c r="Y33" s="341"/>
      <c r="Z33" s="341"/>
      <c r="AA33" s="341"/>
      <c r="AB33" s="341"/>
      <c r="AC33" s="341"/>
      <c r="AD33" s="341"/>
      <c r="AE33" s="341"/>
      <c r="AF33" s="341"/>
      <c r="AG33" s="341"/>
      <c r="AH33" s="342"/>
      <c r="AI33" s="343">
        <v>600</v>
      </c>
      <c r="AJ33" s="344"/>
      <c r="AK33" s="344"/>
      <c r="AL33" s="345"/>
      <c r="AM33" s="344"/>
      <c r="AN33" s="346"/>
      <c r="AO33" s="338">
        <v>354020</v>
      </c>
      <c r="AP33" s="339"/>
      <c r="AQ33" s="340"/>
      <c r="AR33" s="352" t="s">
        <v>334</v>
      </c>
      <c r="AS33" s="341"/>
      <c r="AT33" s="341"/>
      <c r="AU33" s="341"/>
      <c r="AV33" s="341"/>
      <c r="AW33" s="341"/>
      <c r="AX33" s="341"/>
      <c r="AY33" s="341"/>
      <c r="AZ33" s="341"/>
      <c r="BA33" s="341"/>
      <c r="BB33" s="342"/>
      <c r="BC33" s="343">
        <v>310</v>
      </c>
      <c r="BD33" s="344"/>
      <c r="BE33" s="344"/>
      <c r="BF33" s="345"/>
      <c r="BG33" s="344"/>
      <c r="BH33" s="346"/>
      <c r="BI33" s="338">
        <v>354080</v>
      </c>
      <c r="BJ33" s="339"/>
      <c r="BK33" s="340"/>
      <c r="BL33" s="352" t="s">
        <v>387</v>
      </c>
      <c r="BM33" s="341"/>
      <c r="BN33" s="341"/>
      <c r="BO33" s="341"/>
      <c r="BP33" s="341"/>
      <c r="BQ33" s="341"/>
      <c r="BR33" s="341"/>
      <c r="BS33" s="341"/>
      <c r="BT33" s="341"/>
      <c r="BU33" s="341"/>
      <c r="BV33" s="342"/>
      <c r="BW33" s="343">
        <v>270</v>
      </c>
      <c r="BX33" s="344"/>
      <c r="BY33" s="344"/>
      <c r="BZ33" s="345"/>
      <c r="CA33" s="344"/>
      <c r="CB33" s="346"/>
      <c r="CC33" s="53"/>
    </row>
    <row r="34" spans="1:100" ht="12.75" customHeight="1" x14ac:dyDescent="0.15">
      <c r="A34" s="338">
        <v>353019</v>
      </c>
      <c r="B34" s="339"/>
      <c r="C34" s="340"/>
      <c r="D34" s="352" t="s">
        <v>268</v>
      </c>
      <c r="E34" s="341"/>
      <c r="F34" s="341"/>
      <c r="G34" s="341"/>
      <c r="H34" s="341"/>
      <c r="I34" s="341"/>
      <c r="J34" s="341"/>
      <c r="K34" s="341"/>
      <c r="L34" s="341"/>
      <c r="M34" s="341"/>
      <c r="N34" s="342"/>
      <c r="O34" s="343">
        <v>1143</v>
      </c>
      <c r="P34" s="344"/>
      <c r="Q34" s="344"/>
      <c r="R34" s="345"/>
      <c r="S34" s="344"/>
      <c r="T34" s="346"/>
      <c r="U34" s="338">
        <v>353080</v>
      </c>
      <c r="V34" s="339"/>
      <c r="W34" s="340"/>
      <c r="X34" s="352" t="s">
        <v>272</v>
      </c>
      <c r="Y34" s="341"/>
      <c r="Z34" s="341"/>
      <c r="AA34" s="341"/>
      <c r="AB34" s="341"/>
      <c r="AC34" s="341"/>
      <c r="AD34" s="341"/>
      <c r="AE34" s="341"/>
      <c r="AF34" s="341"/>
      <c r="AG34" s="341"/>
      <c r="AH34" s="342"/>
      <c r="AI34" s="343">
        <v>100</v>
      </c>
      <c r="AJ34" s="344"/>
      <c r="AK34" s="344"/>
      <c r="AL34" s="345"/>
      <c r="AM34" s="344"/>
      <c r="AN34" s="346"/>
      <c r="AO34" s="338">
        <v>354021</v>
      </c>
      <c r="AP34" s="339"/>
      <c r="AQ34" s="340"/>
      <c r="AR34" s="352" t="s">
        <v>470</v>
      </c>
      <c r="AS34" s="341"/>
      <c r="AT34" s="341"/>
      <c r="AU34" s="341"/>
      <c r="AV34" s="341"/>
      <c r="AW34" s="341"/>
      <c r="AX34" s="341"/>
      <c r="AY34" s="341"/>
      <c r="AZ34" s="341"/>
      <c r="BA34" s="341"/>
      <c r="BB34" s="342"/>
      <c r="BC34" s="343">
        <v>570</v>
      </c>
      <c r="BD34" s="344"/>
      <c r="BE34" s="344"/>
      <c r="BF34" s="345"/>
      <c r="BG34" s="344"/>
      <c r="BH34" s="346"/>
      <c r="BI34" s="338">
        <v>354081</v>
      </c>
      <c r="BJ34" s="339"/>
      <c r="BK34" s="340"/>
      <c r="BL34" s="352" t="s">
        <v>388</v>
      </c>
      <c r="BM34" s="341"/>
      <c r="BN34" s="341"/>
      <c r="BO34" s="341"/>
      <c r="BP34" s="341"/>
      <c r="BQ34" s="341"/>
      <c r="BR34" s="341"/>
      <c r="BS34" s="341"/>
      <c r="BT34" s="341"/>
      <c r="BU34" s="341"/>
      <c r="BV34" s="342"/>
      <c r="BW34" s="343">
        <v>205</v>
      </c>
      <c r="BX34" s="344"/>
      <c r="BY34" s="344"/>
      <c r="BZ34" s="345"/>
      <c r="CA34" s="344"/>
      <c r="CB34" s="346"/>
      <c r="CC34" s="53"/>
    </row>
    <row r="35" spans="1:100" ht="12.75" customHeight="1" x14ac:dyDescent="0.15">
      <c r="A35" s="338">
        <v>353020</v>
      </c>
      <c r="B35" s="339"/>
      <c r="C35" s="340"/>
      <c r="D35" s="352" t="s">
        <v>269</v>
      </c>
      <c r="E35" s="341"/>
      <c r="F35" s="341"/>
      <c r="G35" s="341"/>
      <c r="H35" s="341"/>
      <c r="I35" s="341"/>
      <c r="J35" s="341"/>
      <c r="K35" s="341"/>
      <c r="L35" s="341"/>
      <c r="M35" s="341"/>
      <c r="N35" s="342"/>
      <c r="O35" s="343">
        <v>700</v>
      </c>
      <c r="P35" s="344"/>
      <c r="Q35" s="344"/>
      <c r="R35" s="345"/>
      <c r="S35" s="344"/>
      <c r="T35" s="346"/>
      <c r="U35" s="338">
        <v>353081</v>
      </c>
      <c r="V35" s="339"/>
      <c r="W35" s="340"/>
      <c r="X35" s="352" t="s">
        <v>273</v>
      </c>
      <c r="Y35" s="341"/>
      <c r="Z35" s="341"/>
      <c r="AA35" s="341"/>
      <c r="AB35" s="341"/>
      <c r="AC35" s="341"/>
      <c r="AD35" s="341"/>
      <c r="AE35" s="341"/>
      <c r="AF35" s="341"/>
      <c r="AG35" s="341"/>
      <c r="AH35" s="342"/>
      <c r="AI35" s="343">
        <v>420</v>
      </c>
      <c r="AJ35" s="344"/>
      <c r="AK35" s="344"/>
      <c r="AL35" s="345"/>
      <c r="AM35" s="344"/>
      <c r="AN35" s="346"/>
      <c r="AO35" s="338">
        <v>354022</v>
      </c>
      <c r="AP35" s="339"/>
      <c r="AQ35" s="340"/>
      <c r="AR35" s="352" t="s">
        <v>478</v>
      </c>
      <c r="AS35" s="341"/>
      <c r="AT35" s="341"/>
      <c r="AU35" s="341"/>
      <c r="AV35" s="341"/>
      <c r="AW35" s="341"/>
      <c r="AX35" s="341"/>
      <c r="AY35" s="341"/>
      <c r="AZ35" s="341"/>
      <c r="BA35" s="341"/>
      <c r="BB35" s="342"/>
      <c r="BC35" s="343">
        <v>490</v>
      </c>
      <c r="BD35" s="344"/>
      <c r="BE35" s="344"/>
      <c r="BF35" s="345"/>
      <c r="BG35" s="344"/>
      <c r="BH35" s="346"/>
      <c r="BI35" s="353" t="s">
        <v>389</v>
      </c>
      <c r="BJ35" s="350"/>
      <c r="BK35" s="350"/>
      <c r="BL35" s="350"/>
      <c r="BM35" s="350"/>
      <c r="BN35" s="350"/>
      <c r="BO35" s="350"/>
      <c r="BP35" s="350"/>
      <c r="BQ35" s="350"/>
      <c r="BR35" s="350"/>
      <c r="BS35" s="350"/>
      <c r="BT35" s="350"/>
      <c r="BU35" s="350"/>
      <c r="BV35" s="351"/>
      <c r="BW35" s="354">
        <f>SUM(BW25:BW34)</f>
        <v>3272</v>
      </c>
      <c r="BX35" s="348"/>
      <c r="BY35" s="349"/>
      <c r="BZ35" s="347" t="str">
        <f>IF(COUNTA(BZ25:BZ34)=0,"",SUMIF(BZ25:BZ34,"●",BW25:BW34)+SUM(BZ25:BZ34))</f>
        <v/>
      </c>
      <c r="CA35" s="348"/>
      <c r="CB35" s="349"/>
      <c r="CC35" s="53"/>
    </row>
    <row r="36" spans="1:100" ht="12.75" customHeight="1" x14ac:dyDescent="0.15">
      <c r="A36" s="338">
        <v>353021</v>
      </c>
      <c r="B36" s="339"/>
      <c r="C36" s="340"/>
      <c r="D36" s="352" t="s">
        <v>271</v>
      </c>
      <c r="E36" s="341"/>
      <c r="F36" s="341"/>
      <c r="G36" s="341"/>
      <c r="H36" s="341"/>
      <c r="I36" s="341"/>
      <c r="J36" s="341"/>
      <c r="K36" s="341"/>
      <c r="L36" s="341"/>
      <c r="M36" s="341"/>
      <c r="N36" s="342"/>
      <c r="O36" s="343">
        <v>200</v>
      </c>
      <c r="P36" s="344"/>
      <c r="Q36" s="344"/>
      <c r="R36" s="345"/>
      <c r="S36" s="344"/>
      <c r="T36" s="346"/>
      <c r="U36" s="338">
        <v>353082</v>
      </c>
      <c r="V36" s="339"/>
      <c r="W36" s="340"/>
      <c r="X36" s="352" t="s">
        <v>275</v>
      </c>
      <c r="Y36" s="341"/>
      <c r="Z36" s="341"/>
      <c r="AA36" s="341"/>
      <c r="AB36" s="341"/>
      <c r="AC36" s="341"/>
      <c r="AD36" s="341"/>
      <c r="AE36" s="341"/>
      <c r="AF36" s="341"/>
      <c r="AG36" s="341"/>
      <c r="AH36" s="342"/>
      <c r="AI36" s="343">
        <v>80</v>
      </c>
      <c r="AJ36" s="344"/>
      <c r="AK36" s="344"/>
      <c r="AL36" s="345"/>
      <c r="AM36" s="344"/>
      <c r="AN36" s="346"/>
      <c r="AO36" s="353" t="s">
        <v>335</v>
      </c>
      <c r="AP36" s="350"/>
      <c r="AQ36" s="350"/>
      <c r="AR36" s="350"/>
      <c r="AS36" s="350"/>
      <c r="AT36" s="350"/>
      <c r="AU36" s="350"/>
      <c r="AV36" s="350"/>
      <c r="AW36" s="350"/>
      <c r="AX36" s="350"/>
      <c r="AY36" s="350"/>
      <c r="AZ36" s="350"/>
      <c r="BA36" s="350"/>
      <c r="BB36" s="351"/>
      <c r="BC36" s="354">
        <f>SUM(BC20:BC35)</f>
        <v>8502</v>
      </c>
      <c r="BD36" s="348"/>
      <c r="BE36" s="349"/>
      <c r="BF36" s="347" t="str">
        <f>IF(COUNTA(BF20:BF35)=0,"",SUMIF(BF20:BF35,"●",BC20:BC35)+SUM(BF20:BF35))</f>
        <v/>
      </c>
      <c r="BG36" s="348"/>
      <c r="BH36" s="349"/>
      <c r="BI36" s="338">
        <v>354082</v>
      </c>
      <c r="BJ36" s="339"/>
      <c r="BK36" s="340"/>
      <c r="BL36" s="352" t="s">
        <v>390</v>
      </c>
      <c r="BM36" s="341"/>
      <c r="BN36" s="341"/>
      <c r="BO36" s="341"/>
      <c r="BP36" s="341"/>
      <c r="BQ36" s="341"/>
      <c r="BR36" s="341"/>
      <c r="BS36" s="341"/>
      <c r="BT36" s="341"/>
      <c r="BU36" s="341"/>
      <c r="BV36" s="342"/>
      <c r="BW36" s="343">
        <v>30</v>
      </c>
      <c r="BX36" s="344"/>
      <c r="BY36" s="344"/>
      <c r="BZ36" s="386"/>
      <c r="CA36" s="344"/>
      <c r="CB36" s="346"/>
      <c r="CC36" s="53"/>
    </row>
    <row r="37" spans="1:100" ht="12.75" customHeight="1" x14ac:dyDescent="0.15">
      <c r="A37" s="338">
        <v>353023</v>
      </c>
      <c r="B37" s="339"/>
      <c r="C37" s="340"/>
      <c r="D37" s="352" t="s">
        <v>274</v>
      </c>
      <c r="E37" s="341"/>
      <c r="F37" s="341"/>
      <c r="G37" s="341"/>
      <c r="H37" s="341"/>
      <c r="I37" s="341"/>
      <c r="J37" s="341"/>
      <c r="K37" s="341"/>
      <c r="L37" s="341"/>
      <c r="M37" s="341"/>
      <c r="N37" s="342"/>
      <c r="O37" s="343">
        <v>600</v>
      </c>
      <c r="P37" s="344"/>
      <c r="Q37" s="344"/>
      <c r="R37" s="345"/>
      <c r="S37" s="344"/>
      <c r="T37" s="346"/>
      <c r="U37" s="338">
        <v>353083</v>
      </c>
      <c r="V37" s="339"/>
      <c r="W37" s="340"/>
      <c r="X37" s="352" t="s">
        <v>277</v>
      </c>
      <c r="Y37" s="341"/>
      <c r="Z37" s="341"/>
      <c r="AA37" s="341"/>
      <c r="AB37" s="341"/>
      <c r="AC37" s="341"/>
      <c r="AD37" s="341"/>
      <c r="AE37" s="341"/>
      <c r="AF37" s="341"/>
      <c r="AG37" s="341"/>
      <c r="AH37" s="342"/>
      <c r="AI37" s="343">
        <v>130</v>
      </c>
      <c r="AJ37" s="344"/>
      <c r="AK37" s="344"/>
      <c r="AL37" s="345"/>
      <c r="AM37" s="344"/>
      <c r="AN37" s="346"/>
      <c r="AO37" s="338">
        <v>354023</v>
      </c>
      <c r="AP37" s="339"/>
      <c r="AQ37" s="340"/>
      <c r="AR37" s="352" t="s">
        <v>336</v>
      </c>
      <c r="AS37" s="341"/>
      <c r="AT37" s="341"/>
      <c r="AU37" s="341"/>
      <c r="AV37" s="341"/>
      <c r="AW37" s="341"/>
      <c r="AX37" s="341"/>
      <c r="AY37" s="341"/>
      <c r="AZ37" s="341"/>
      <c r="BA37" s="341"/>
      <c r="BB37" s="342"/>
      <c r="BC37" s="343">
        <v>100</v>
      </c>
      <c r="BD37" s="344"/>
      <c r="BE37" s="344"/>
      <c r="BF37" s="345"/>
      <c r="BG37" s="344"/>
      <c r="BH37" s="346"/>
      <c r="BI37" s="338">
        <v>354083</v>
      </c>
      <c r="BJ37" s="339"/>
      <c r="BK37" s="340"/>
      <c r="BL37" s="352" t="s">
        <v>391</v>
      </c>
      <c r="BM37" s="341"/>
      <c r="BN37" s="341"/>
      <c r="BO37" s="341"/>
      <c r="BP37" s="341"/>
      <c r="BQ37" s="341"/>
      <c r="BR37" s="341"/>
      <c r="BS37" s="341"/>
      <c r="BT37" s="341"/>
      <c r="BU37" s="341"/>
      <c r="BV37" s="342"/>
      <c r="BW37" s="343">
        <v>285</v>
      </c>
      <c r="BX37" s="344"/>
      <c r="BY37" s="344"/>
      <c r="BZ37" s="386"/>
      <c r="CA37" s="344"/>
      <c r="CB37" s="346"/>
      <c r="CC37" s="53"/>
    </row>
    <row r="38" spans="1:100" ht="12.75" customHeight="1" x14ac:dyDescent="0.15">
      <c r="A38" s="338">
        <v>353024</v>
      </c>
      <c r="B38" s="339"/>
      <c r="C38" s="340"/>
      <c r="D38" s="352" t="s">
        <v>276</v>
      </c>
      <c r="E38" s="341"/>
      <c r="F38" s="341"/>
      <c r="G38" s="341"/>
      <c r="H38" s="341"/>
      <c r="I38" s="341"/>
      <c r="J38" s="341"/>
      <c r="K38" s="341"/>
      <c r="L38" s="341"/>
      <c r="M38" s="341"/>
      <c r="N38" s="342"/>
      <c r="O38" s="343">
        <v>200</v>
      </c>
      <c r="P38" s="344"/>
      <c r="Q38" s="344"/>
      <c r="R38" s="345"/>
      <c r="S38" s="344"/>
      <c r="T38" s="346"/>
      <c r="U38" s="338">
        <v>353084</v>
      </c>
      <c r="V38" s="339"/>
      <c r="W38" s="340"/>
      <c r="X38" s="352" t="s">
        <v>279</v>
      </c>
      <c r="Y38" s="341"/>
      <c r="Z38" s="341"/>
      <c r="AA38" s="341"/>
      <c r="AB38" s="341"/>
      <c r="AC38" s="341"/>
      <c r="AD38" s="341"/>
      <c r="AE38" s="341"/>
      <c r="AF38" s="341"/>
      <c r="AG38" s="341"/>
      <c r="AH38" s="342"/>
      <c r="AI38" s="343">
        <v>500</v>
      </c>
      <c r="AJ38" s="344"/>
      <c r="AK38" s="344"/>
      <c r="AL38" s="345"/>
      <c r="AM38" s="344"/>
      <c r="AN38" s="346"/>
      <c r="AO38" s="338">
        <v>354024</v>
      </c>
      <c r="AP38" s="339"/>
      <c r="AQ38" s="340"/>
      <c r="AR38" s="352" t="s">
        <v>337</v>
      </c>
      <c r="AS38" s="341"/>
      <c r="AT38" s="341"/>
      <c r="AU38" s="341"/>
      <c r="AV38" s="341"/>
      <c r="AW38" s="341"/>
      <c r="AX38" s="341"/>
      <c r="AY38" s="341"/>
      <c r="AZ38" s="341"/>
      <c r="BA38" s="341"/>
      <c r="BB38" s="342"/>
      <c r="BC38" s="343">
        <v>20</v>
      </c>
      <c r="BD38" s="344"/>
      <c r="BE38" s="344"/>
      <c r="BF38" s="345"/>
      <c r="BG38" s="344"/>
      <c r="BH38" s="346"/>
      <c r="BI38" s="338">
        <v>354084</v>
      </c>
      <c r="BJ38" s="339"/>
      <c r="BK38" s="340"/>
      <c r="BL38" s="352" t="s">
        <v>392</v>
      </c>
      <c r="BM38" s="341"/>
      <c r="BN38" s="341"/>
      <c r="BO38" s="341"/>
      <c r="BP38" s="341"/>
      <c r="BQ38" s="341"/>
      <c r="BR38" s="341"/>
      <c r="BS38" s="341"/>
      <c r="BT38" s="341"/>
      <c r="BU38" s="341"/>
      <c r="BV38" s="342"/>
      <c r="BW38" s="343">
        <v>350</v>
      </c>
      <c r="BX38" s="344"/>
      <c r="BY38" s="344"/>
      <c r="BZ38" s="386"/>
      <c r="CA38" s="344"/>
      <c r="CB38" s="346"/>
      <c r="CC38" s="53"/>
    </row>
    <row r="39" spans="1:100" ht="12.75" customHeight="1" x14ac:dyDescent="0.15">
      <c r="A39" s="338">
        <v>353025</v>
      </c>
      <c r="B39" s="339"/>
      <c r="C39" s="340"/>
      <c r="D39" s="352" t="s">
        <v>278</v>
      </c>
      <c r="E39" s="341"/>
      <c r="F39" s="341"/>
      <c r="G39" s="341"/>
      <c r="H39" s="341"/>
      <c r="I39" s="341"/>
      <c r="J39" s="341"/>
      <c r="K39" s="341"/>
      <c r="L39" s="341"/>
      <c r="M39" s="341"/>
      <c r="N39" s="342"/>
      <c r="O39" s="343">
        <v>400</v>
      </c>
      <c r="P39" s="344"/>
      <c r="Q39" s="344"/>
      <c r="R39" s="345"/>
      <c r="S39" s="344"/>
      <c r="T39" s="346"/>
      <c r="U39" s="338">
        <v>353085</v>
      </c>
      <c r="V39" s="339"/>
      <c r="W39" s="340"/>
      <c r="X39" s="352" t="s">
        <v>281</v>
      </c>
      <c r="Y39" s="341"/>
      <c r="Z39" s="341"/>
      <c r="AA39" s="341"/>
      <c r="AB39" s="341"/>
      <c r="AC39" s="341"/>
      <c r="AD39" s="341"/>
      <c r="AE39" s="341"/>
      <c r="AF39" s="341"/>
      <c r="AG39" s="341"/>
      <c r="AH39" s="342"/>
      <c r="AI39" s="343">
        <v>80</v>
      </c>
      <c r="AJ39" s="344"/>
      <c r="AK39" s="344"/>
      <c r="AL39" s="345"/>
      <c r="AM39" s="344"/>
      <c r="AN39" s="346"/>
      <c r="AO39" s="338">
        <v>354025</v>
      </c>
      <c r="AP39" s="339"/>
      <c r="AQ39" s="340"/>
      <c r="AR39" s="352" t="s">
        <v>338</v>
      </c>
      <c r="AS39" s="341"/>
      <c r="AT39" s="341"/>
      <c r="AU39" s="341"/>
      <c r="AV39" s="341"/>
      <c r="AW39" s="341"/>
      <c r="AX39" s="341"/>
      <c r="AY39" s="341"/>
      <c r="AZ39" s="341"/>
      <c r="BA39" s="341"/>
      <c r="BB39" s="342"/>
      <c r="BC39" s="343">
        <v>160</v>
      </c>
      <c r="BD39" s="344"/>
      <c r="BE39" s="344"/>
      <c r="BF39" s="345"/>
      <c r="BG39" s="344"/>
      <c r="BH39" s="346"/>
      <c r="BI39" s="338">
        <v>354086</v>
      </c>
      <c r="BJ39" s="339"/>
      <c r="BK39" s="340"/>
      <c r="BL39" s="352" t="s">
        <v>393</v>
      </c>
      <c r="BM39" s="341"/>
      <c r="BN39" s="341"/>
      <c r="BO39" s="341"/>
      <c r="BP39" s="341"/>
      <c r="BQ39" s="341"/>
      <c r="BR39" s="341"/>
      <c r="BS39" s="341"/>
      <c r="BT39" s="341"/>
      <c r="BU39" s="341"/>
      <c r="BV39" s="342"/>
      <c r="BW39" s="343">
        <v>710</v>
      </c>
      <c r="BX39" s="344"/>
      <c r="BY39" s="344"/>
      <c r="BZ39" s="386"/>
      <c r="CA39" s="344"/>
      <c r="CB39" s="346"/>
      <c r="CC39" s="53"/>
    </row>
    <row r="40" spans="1:100" ht="12.75" customHeight="1" x14ac:dyDescent="0.15">
      <c r="A40" s="338">
        <v>353026</v>
      </c>
      <c r="B40" s="339"/>
      <c r="C40" s="340"/>
      <c r="D40" s="352" t="s">
        <v>280</v>
      </c>
      <c r="E40" s="341"/>
      <c r="F40" s="341"/>
      <c r="G40" s="341"/>
      <c r="H40" s="341"/>
      <c r="I40" s="341"/>
      <c r="J40" s="341"/>
      <c r="K40" s="341"/>
      <c r="L40" s="341"/>
      <c r="M40" s="341"/>
      <c r="N40" s="342"/>
      <c r="O40" s="343">
        <v>15</v>
      </c>
      <c r="P40" s="344"/>
      <c r="Q40" s="344"/>
      <c r="R40" s="345"/>
      <c r="S40" s="344"/>
      <c r="T40" s="346"/>
      <c r="U40" s="338">
        <v>353086</v>
      </c>
      <c r="V40" s="339"/>
      <c r="W40" s="340"/>
      <c r="X40" s="352" t="s">
        <v>283</v>
      </c>
      <c r="Y40" s="341"/>
      <c r="Z40" s="341"/>
      <c r="AA40" s="341"/>
      <c r="AB40" s="341"/>
      <c r="AC40" s="341"/>
      <c r="AD40" s="341"/>
      <c r="AE40" s="341"/>
      <c r="AF40" s="341"/>
      <c r="AG40" s="341"/>
      <c r="AH40" s="342"/>
      <c r="AI40" s="343">
        <v>110</v>
      </c>
      <c r="AJ40" s="344"/>
      <c r="AK40" s="344"/>
      <c r="AL40" s="345"/>
      <c r="AM40" s="344"/>
      <c r="AN40" s="346"/>
      <c r="AO40" s="338">
        <v>354027</v>
      </c>
      <c r="AP40" s="339"/>
      <c r="AQ40" s="340"/>
      <c r="AR40" s="352" t="s">
        <v>339</v>
      </c>
      <c r="AS40" s="341"/>
      <c r="AT40" s="341"/>
      <c r="AU40" s="341"/>
      <c r="AV40" s="341"/>
      <c r="AW40" s="341"/>
      <c r="AX40" s="341"/>
      <c r="AY40" s="341"/>
      <c r="AZ40" s="341"/>
      <c r="BA40" s="341"/>
      <c r="BB40" s="342"/>
      <c r="BC40" s="343">
        <v>430</v>
      </c>
      <c r="BD40" s="344"/>
      <c r="BE40" s="344"/>
      <c r="BF40" s="345"/>
      <c r="BG40" s="344"/>
      <c r="BH40" s="346"/>
      <c r="BI40" s="338">
        <v>354087</v>
      </c>
      <c r="BJ40" s="339"/>
      <c r="BK40" s="340"/>
      <c r="BL40" s="352" t="s">
        <v>394</v>
      </c>
      <c r="BM40" s="341"/>
      <c r="BN40" s="341"/>
      <c r="BO40" s="341"/>
      <c r="BP40" s="341"/>
      <c r="BQ40" s="341"/>
      <c r="BR40" s="341"/>
      <c r="BS40" s="341"/>
      <c r="BT40" s="341"/>
      <c r="BU40" s="341"/>
      <c r="BV40" s="342"/>
      <c r="BW40" s="343">
        <v>410</v>
      </c>
      <c r="BX40" s="344"/>
      <c r="BY40" s="344"/>
      <c r="BZ40" s="386"/>
      <c r="CA40" s="344"/>
      <c r="CB40" s="346"/>
      <c r="CC40" s="53"/>
    </row>
    <row r="41" spans="1:100" ht="12.75" customHeight="1" x14ac:dyDescent="0.15">
      <c r="A41" s="338">
        <v>353027</v>
      </c>
      <c r="B41" s="339"/>
      <c r="C41" s="340"/>
      <c r="D41" s="352" t="s">
        <v>282</v>
      </c>
      <c r="E41" s="341"/>
      <c r="F41" s="341"/>
      <c r="G41" s="341"/>
      <c r="H41" s="341"/>
      <c r="I41" s="341"/>
      <c r="J41" s="341"/>
      <c r="K41" s="341"/>
      <c r="L41" s="341"/>
      <c r="M41" s="341"/>
      <c r="N41" s="342"/>
      <c r="O41" s="343">
        <v>500</v>
      </c>
      <c r="P41" s="344"/>
      <c r="Q41" s="344"/>
      <c r="R41" s="345"/>
      <c r="S41" s="344"/>
      <c r="T41" s="346"/>
      <c r="U41" s="353" t="s">
        <v>285</v>
      </c>
      <c r="V41" s="350"/>
      <c r="W41" s="350"/>
      <c r="X41" s="350"/>
      <c r="Y41" s="350"/>
      <c r="Z41" s="350"/>
      <c r="AA41" s="350"/>
      <c r="AB41" s="350"/>
      <c r="AC41" s="350"/>
      <c r="AD41" s="350"/>
      <c r="AE41" s="350"/>
      <c r="AF41" s="350"/>
      <c r="AG41" s="350"/>
      <c r="AH41" s="351"/>
      <c r="AI41" s="354">
        <f>SUM(AI18:AI40)</f>
        <v>6595</v>
      </c>
      <c r="AJ41" s="348"/>
      <c r="AK41" s="349"/>
      <c r="AL41" s="347" t="str">
        <f>IF(COUNTA(AL18:AL40)=0,"",SUMIF(AL18:AL40,"●",AI18:AI40)+SUM(AL18:AL40))</f>
        <v/>
      </c>
      <c r="AM41" s="348"/>
      <c r="AN41" s="349"/>
      <c r="AO41" s="338">
        <v>354028</v>
      </c>
      <c r="AP41" s="339"/>
      <c r="AQ41" s="340"/>
      <c r="AR41" s="352" t="s">
        <v>340</v>
      </c>
      <c r="AS41" s="341"/>
      <c r="AT41" s="341"/>
      <c r="AU41" s="341"/>
      <c r="AV41" s="341"/>
      <c r="AW41" s="341"/>
      <c r="AX41" s="341"/>
      <c r="AY41" s="341"/>
      <c r="AZ41" s="341"/>
      <c r="BA41" s="341"/>
      <c r="BB41" s="342"/>
      <c r="BC41" s="343">
        <v>760</v>
      </c>
      <c r="BD41" s="344"/>
      <c r="BE41" s="344"/>
      <c r="BF41" s="345"/>
      <c r="BG41" s="344"/>
      <c r="BH41" s="346"/>
      <c r="BI41" s="338">
        <v>354088</v>
      </c>
      <c r="BJ41" s="339"/>
      <c r="BK41" s="340"/>
      <c r="BL41" s="352" t="s">
        <v>395</v>
      </c>
      <c r="BM41" s="341"/>
      <c r="BN41" s="341"/>
      <c r="BO41" s="341"/>
      <c r="BP41" s="341"/>
      <c r="BQ41" s="341"/>
      <c r="BR41" s="341"/>
      <c r="BS41" s="341"/>
      <c r="BT41" s="341"/>
      <c r="BU41" s="341"/>
      <c r="BV41" s="342"/>
      <c r="BW41" s="343">
        <v>880</v>
      </c>
      <c r="BX41" s="344"/>
      <c r="BY41" s="344"/>
      <c r="BZ41" s="345"/>
      <c r="CA41" s="344"/>
      <c r="CB41" s="346"/>
      <c r="CC41" s="53"/>
    </row>
    <row r="42" spans="1:100" ht="12.75" customHeight="1" x14ac:dyDescent="0.15">
      <c r="A42" s="338">
        <v>353028</v>
      </c>
      <c r="B42" s="339"/>
      <c r="C42" s="340"/>
      <c r="D42" s="352" t="s">
        <v>284</v>
      </c>
      <c r="E42" s="341"/>
      <c r="F42" s="341"/>
      <c r="G42" s="341"/>
      <c r="H42" s="341"/>
      <c r="I42" s="341"/>
      <c r="J42" s="341"/>
      <c r="K42" s="341"/>
      <c r="L42" s="341"/>
      <c r="M42" s="341"/>
      <c r="N42" s="342"/>
      <c r="O42" s="343">
        <v>500</v>
      </c>
      <c r="P42" s="344"/>
      <c r="Q42" s="344"/>
      <c r="R42" s="345"/>
      <c r="S42" s="344"/>
      <c r="T42" s="346"/>
      <c r="U42" s="338">
        <v>353087</v>
      </c>
      <c r="V42" s="339"/>
      <c r="W42" s="340"/>
      <c r="X42" s="352" t="s">
        <v>287</v>
      </c>
      <c r="Y42" s="341"/>
      <c r="Z42" s="341"/>
      <c r="AA42" s="341"/>
      <c r="AB42" s="341"/>
      <c r="AC42" s="341"/>
      <c r="AD42" s="341"/>
      <c r="AE42" s="341"/>
      <c r="AF42" s="341"/>
      <c r="AG42" s="341"/>
      <c r="AH42" s="342"/>
      <c r="AI42" s="343">
        <v>450</v>
      </c>
      <c r="AJ42" s="344"/>
      <c r="AK42" s="344"/>
      <c r="AL42" s="345"/>
      <c r="AM42" s="344"/>
      <c r="AN42" s="346"/>
      <c r="AO42" s="338">
        <v>354029</v>
      </c>
      <c r="AP42" s="339"/>
      <c r="AQ42" s="340"/>
      <c r="AR42" s="352" t="s">
        <v>341</v>
      </c>
      <c r="AS42" s="341"/>
      <c r="AT42" s="341"/>
      <c r="AU42" s="341"/>
      <c r="AV42" s="341"/>
      <c r="AW42" s="341"/>
      <c r="AX42" s="341"/>
      <c r="AY42" s="341"/>
      <c r="AZ42" s="341"/>
      <c r="BA42" s="341"/>
      <c r="BB42" s="342"/>
      <c r="BC42" s="343">
        <v>180</v>
      </c>
      <c r="BD42" s="344"/>
      <c r="BE42" s="344"/>
      <c r="BF42" s="345"/>
      <c r="BG42" s="344"/>
      <c r="BH42" s="346"/>
      <c r="BI42" s="338">
        <v>354089</v>
      </c>
      <c r="BJ42" s="339"/>
      <c r="BK42" s="340"/>
      <c r="BL42" s="352" t="s">
        <v>396</v>
      </c>
      <c r="BM42" s="341"/>
      <c r="BN42" s="341"/>
      <c r="BO42" s="341"/>
      <c r="BP42" s="341"/>
      <c r="BQ42" s="341"/>
      <c r="BR42" s="341"/>
      <c r="BS42" s="341"/>
      <c r="BT42" s="341"/>
      <c r="BU42" s="341"/>
      <c r="BV42" s="342"/>
      <c r="BW42" s="343">
        <v>80</v>
      </c>
      <c r="BX42" s="344"/>
      <c r="BY42" s="344"/>
      <c r="BZ42" s="386"/>
      <c r="CA42" s="344"/>
      <c r="CB42" s="346"/>
      <c r="CC42" s="53"/>
    </row>
    <row r="43" spans="1:100" ht="12.75" customHeight="1" x14ac:dyDescent="0.15">
      <c r="A43" s="338">
        <v>353029</v>
      </c>
      <c r="B43" s="339"/>
      <c r="C43" s="340"/>
      <c r="D43" s="352" t="s">
        <v>286</v>
      </c>
      <c r="E43" s="341"/>
      <c r="F43" s="341"/>
      <c r="G43" s="341"/>
      <c r="H43" s="341"/>
      <c r="I43" s="341"/>
      <c r="J43" s="341"/>
      <c r="K43" s="341"/>
      <c r="L43" s="341"/>
      <c r="M43" s="341"/>
      <c r="N43" s="342"/>
      <c r="O43" s="343">
        <v>550</v>
      </c>
      <c r="P43" s="344"/>
      <c r="Q43" s="344"/>
      <c r="R43" s="345"/>
      <c r="S43" s="344"/>
      <c r="T43" s="346"/>
      <c r="U43" s="338">
        <v>353088</v>
      </c>
      <c r="V43" s="339"/>
      <c r="W43" s="340"/>
      <c r="X43" s="352" t="s">
        <v>289</v>
      </c>
      <c r="Y43" s="341"/>
      <c r="Z43" s="341"/>
      <c r="AA43" s="341"/>
      <c r="AB43" s="341"/>
      <c r="AC43" s="341"/>
      <c r="AD43" s="341"/>
      <c r="AE43" s="341"/>
      <c r="AF43" s="341"/>
      <c r="AG43" s="341"/>
      <c r="AH43" s="342"/>
      <c r="AI43" s="343">
        <v>250</v>
      </c>
      <c r="AJ43" s="344"/>
      <c r="AK43" s="344"/>
      <c r="AL43" s="345"/>
      <c r="AM43" s="344"/>
      <c r="AN43" s="346"/>
      <c r="AO43" s="338">
        <v>354030</v>
      </c>
      <c r="AP43" s="339"/>
      <c r="AQ43" s="340"/>
      <c r="AR43" s="352" t="s">
        <v>342</v>
      </c>
      <c r="AS43" s="341"/>
      <c r="AT43" s="341"/>
      <c r="AU43" s="341"/>
      <c r="AV43" s="341"/>
      <c r="AW43" s="341"/>
      <c r="AX43" s="341"/>
      <c r="AY43" s="341"/>
      <c r="AZ43" s="341"/>
      <c r="BA43" s="341"/>
      <c r="BB43" s="342"/>
      <c r="BC43" s="343">
        <v>550</v>
      </c>
      <c r="BD43" s="344"/>
      <c r="BE43" s="344"/>
      <c r="BF43" s="345"/>
      <c r="BG43" s="344"/>
      <c r="BH43" s="346"/>
      <c r="BI43" s="338">
        <v>354090</v>
      </c>
      <c r="BJ43" s="339"/>
      <c r="BK43" s="340"/>
      <c r="BL43" s="352" t="s">
        <v>397</v>
      </c>
      <c r="BM43" s="341"/>
      <c r="BN43" s="341"/>
      <c r="BO43" s="341"/>
      <c r="BP43" s="341"/>
      <c r="BQ43" s="341"/>
      <c r="BR43" s="341"/>
      <c r="BS43" s="341"/>
      <c r="BT43" s="341"/>
      <c r="BU43" s="341"/>
      <c r="BV43" s="342"/>
      <c r="BW43" s="343">
        <v>585</v>
      </c>
      <c r="BX43" s="344"/>
      <c r="BY43" s="344"/>
      <c r="BZ43" s="345"/>
      <c r="CA43" s="344"/>
      <c r="CB43" s="346"/>
      <c r="CC43" s="53"/>
    </row>
    <row r="44" spans="1:100" ht="12.75" customHeight="1" x14ac:dyDescent="0.15">
      <c r="A44" s="338">
        <v>353031</v>
      </c>
      <c r="B44" s="339"/>
      <c r="C44" s="340"/>
      <c r="D44" s="352" t="s">
        <v>288</v>
      </c>
      <c r="E44" s="341"/>
      <c r="F44" s="341"/>
      <c r="G44" s="341"/>
      <c r="H44" s="341"/>
      <c r="I44" s="341"/>
      <c r="J44" s="341"/>
      <c r="K44" s="341"/>
      <c r="L44" s="341"/>
      <c r="M44" s="341"/>
      <c r="N44" s="342"/>
      <c r="O44" s="343">
        <v>480</v>
      </c>
      <c r="P44" s="344"/>
      <c r="Q44" s="344"/>
      <c r="R44" s="345"/>
      <c r="S44" s="344"/>
      <c r="T44" s="346"/>
      <c r="U44" s="150" t="s">
        <v>543</v>
      </c>
      <c r="V44" s="350"/>
      <c r="W44" s="350"/>
      <c r="X44" s="350"/>
      <c r="Y44" s="350"/>
      <c r="Z44" s="350"/>
      <c r="AA44" s="350"/>
      <c r="AB44" s="350"/>
      <c r="AC44" s="350"/>
      <c r="AD44" s="350"/>
      <c r="AE44" s="350"/>
      <c r="AF44" s="350"/>
      <c r="AG44" s="350"/>
      <c r="AH44" s="351"/>
      <c r="AI44" s="354">
        <f>SUM(AI42:AI43)</f>
        <v>700</v>
      </c>
      <c r="AJ44" s="348"/>
      <c r="AK44" s="349"/>
      <c r="AL44" s="347" t="str">
        <f>IF(COUNTA(AL42:AL43)=0,"",SUMIF(AL42:AL43,"●",AI42:AI43)+SUM(AL42:AL43))</f>
        <v/>
      </c>
      <c r="AM44" s="348"/>
      <c r="AN44" s="349"/>
      <c r="AO44" s="338">
        <v>354031</v>
      </c>
      <c r="AP44" s="339"/>
      <c r="AQ44" s="340"/>
      <c r="AR44" s="352" t="s">
        <v>343</v>
      </c>
      <c r="AS44" s="341"/>
      <c r="AT44" s="341"/>
      <c r="AU44" s="341"/>
      <c r="AV44" s="341"/>
      <c r="AW44" s="341"/>
      <c r="AX44" s="341"/>
      <c r="AY44" s="341"/>
      <c r="AZ44" s="341"/>
      <c r="BA44" s="341"/>
      <c r="BB44" s="342"/>
      <c r="BC44" s="343">
        <v>570</v>
      </c>
      <c r="BD44" s="344"/>
      <c r="BE44" s="344"/>
      <c r="BF44" s="345"/>
      <c r="BG44" s="344"/>
      <c r="BH44" s="346"/>
      <c r="BI44" s="338">
        <v>354091</v>
      </c>
      <c r="BJ44" s="339"/>
      <c r="BK44" s="340"/>
      <c r="BL44" s="352" t="s">
        <v>398</v>
      </c>
      <c r="BM44" s="341"/>
      <c r="BN44" s="341"/>
      <c r="BO44" s="341"/>
      <c r="BP44" s="341"/>
      <c r="BQ44" s="341"/>
      <c r="BR44" s="341"/>
      <c r="BS44" s="341"/>
      <c r="BT44" s="341"/>
      <c r="BU44" s="341"/>
      <c r="BV44" s="342"/>
      <c r="BW44" s="343">
        <v>440</v>
      </c>
      <c r="BX44" s="344"/>
      <c r="BY44" s="344"/>
      <c r="BZ44" s="345"/>
      <c r="CA44" s="344"/>
      <c r="CB44" s="346"/>
      <c r="CC44" s="53"/>
      <c r="CD44" s="53"/>
      <c r="CE44" s="53"/>
      <c r="CF44" s="53"/>
      <c r="CG44" s="53"/>
      <c r="CH44" s="53"/>
      <c r="CI44" s="53"/>
      <c r="CJ44" s="53"/>
      <c r="CK44" s="53"/>
      <c r="CL44" s="53"/>
      <c r="CM44" s="53"/>
      <c r="CN44" s="53"/>
      <c r="CO44" s="53"/>
      <c r="CP44" s="53"/>
      <c r="CQ44" s="53"/>
      <c r="CR44" s="53"/>
      <c r="CS44" s="53"/>
      <c r="CT44" s="53"/>
      <c r="CU44" s="53"/>
      <c r="CV44" s="53"/>
    </row>
    <row r="45" spans="1:100" ht="12.75" customHeight="1" x14ac:dyDescent="0.15">
      <c r="A45" s="338">
        <v>353032</v>
      </c>
      <c r="B45" s="339"/>
      <c r="C45" s="340"/>
      <c r="D45" s="352" t="s">
        <v>290</v>
      </c>
      <c r="E45" s="341"/>
      <c r="F45" s="341"/>
      <c r="G45" s="341"/>
      <c r="H45" s="341"/>
      <c r="I45" s="341"/>
      <c r="J45" s="341"/>
      <c r="K45" s="341"/>
      <c r="L45" s="341"/>
      <c r="M45" s="341"/>
      <c r="N45" s="342"/>
      <c r="O45" s="343">
        <v>300</v>
      </c>
      <c r="P45" s="344"/>
      <c r="Q45" s="344"/>
      <c r="R45" s="345"/>
      <c r="S45" s="344"/>
      <c r="T45" s="346"/>
      <c r="U45" s="338">
        <v>353092</v>
      </c>
      <c r="V45" s="339"/>
      <c r="W45" s="340"/>
      <c r="X45" s="352" t="s">
        <v>298</v>
      </c>
      <c r="Y45" s="341"/>
      <c r="Z45" s="341"/>
      <c r="AA45" s="341"/>
      <c r="AB45" s="341"/>
      <c r="AC45" s="341"/>
      <c r="AD45" s="341"/>
      <c r="AE45" s="341"/>
      <c r="AF45" s="341"/>
      <c r="AG45" s="341"/>
      <c r="AH45" s="342"/>
      <c r="AI45" s="343">
        <v>325</v>
      </c>
      <c r="AJ45" s="344"/>
      <c r="AK45" s="344"/>
      <c r="AL45" s="345"/>
      <c r="AM45" s="344"/>
      <c r="AN45" s="346"/>
      <c r="AO45" s="338">
        <v>354032</v>
      </c>
      <c r="AP45" s="339"/>
      <c r="AQ45" s="340"/>
      <c r="AR45" s="352" t="s">
        <v>344</v>
      </c>
      <c r="AS45" s="341"/>
      <c r="AT45" s="341"/>
      <c r="AU45" s="341"/>
      <c r="AV45" s="341"/>
      <c r="AW45" s="341"/>
      <c r="AX45" s="341"/>
      <c r="AY45" s="341"/>
      <c r="AZ45" s="341"/>
      <c r="BA45" s="341"/>
      <c r="BB45" s="342"/>
      <c r="BC45" s="343">
        <v>500</v>
      </c>
      <c r="BD45" s="344"/>
      <c r="BE45" s="344"/>
      <c r="BF45" s="345"/>
      <c r="BG45" s="344"/>
      <c r="BH45" s="346"/>
      <c r="BI45" s="528" t="s">
        <v>399</v>
      </c>
      <c r="BJ45" s="350"/>
      <c r="BK45" s="350"/>
      <c r="BL45" s="350"/>
      <c r="BM45" s="350"/>
      <c r="BN45" s="350"/>
      <c r="BO45" s="350"/>
      <c r="BP45" s="350"/>
      <c r="BQ45" s="350"/>
      <c r="BR45" s="350"/>
      <c r="BS45" s="350"/>
      <c r="BT45" s="350"/>
      <c r="BU45" s="350"/>
      <c r="BV45" s="351"/>
      <c r="BW45" s="354">
        <f>SUM(BW36:BW44)</f>
        <v>3770</v>
      </c>
      <c r="BX45" s="348"/>
      <c r="BY45" s="349"/>
      <c r="BZ45" s="347" t="str">
        <f>IF(COUNTA(BZ36:BZ44)=0,"",SUMIF(BZ36:BZ44,"●",BW36:BW44)+SUM(BZ36:BZ44))</f>
        <v/>
      </c>
      <c r="CA45" s="348"/>
      <c r="CB45" s="349"/>
      <c r="CC45" s="53"/>
      <c r="CD45" s="53"/>
      <c r="CE45" s="53"/>
      <c r="CF45" s="53"/>
      <c r="CG45" s="53"/>
      <c r="CH45" s="53"/>
      <c r="CI45" s="53"/>
      <c r="CJ45" s="53"/>
      <c r="CK45" s="53"/>
      <c r="CL45" s="53"/>
      <c r="CM45" s="53"/>
      <c r="CN45" s="53"/>
      <c r="CO45" s="53"/>
      <c r="CP45" s="53"/>
      <c r="CQ45" s="53"/>
      <c r="CR45" s="53"/>
      <c r="CS45" s="53"/>
      <c r="CT45" s="53"/>
      <c r="CU45" s="53"/>
      <c r="CV45" s="53"/>
    </row>
    <row r="46" spans="1:100" ht="12.75" customHeight="1" x14ac:dyDescent="0.15">
      <c r="A46" s="338">
        <v>353033</v>
      </c>
      <c r="B46" s="339"/>
      <c r="C46" s="340"/>
      <c r="D46" s="352" t="s">
        <v>292</v>
      </c>
      <c r="E46" s="341"/>
      <c r="F46" s="341"/>
      <c r="G46" s="341"/>
      <c r="H46" s="341"/>
      <c r="I46" s="341"/>
      <c r="J46" s="341"/>
      <c r="K46" s="341"/>
      <c r="L46" s="341"/>
      <c r="M46" s="341"/>
      <c r="N46" s="342"/>
      <c r="O46" s="343">
        <v>100</v>
      </c>
      <c r="P46" s="344"/>
      <c r="Q46" s="344"/>
      <c r="R46" s="345"/>
      <c r="S46" s="344"/>
      <c r="T46" s="346"/>
      <c r="U46" s="338">
        <v>353093</v>
      </c>
      <c r="V46" s="339"/>
      <c r="W46" s="340"/>
      <c r="X46" s="352" t="s">
        <v>300</v>
      </c>
      <c r="Y46" s="341"/>
      <c r="Z46" s="341"/>
      <c r="AA46" s="341"/>
      <c r="AB46" s="341"/>
      <c r="AC46" s="341"/>
      <c r="AD46" s="341"/>
      <c r="AE46" s="341"/>
      <c r="AF46" s="341"/>
      <c r="AG46" s="341"/>
      <c r="AH46" s="342"/>
      <c r="AI46" s="343">
        <v>200</v>
      </c>
      <c r="AJ46" s="344"/>
      <c r="AK46" s="344"/>
      <c r="AL46" s="345"/>
      <c r="AM46" s="344"/>
      <c r="AN46" s="346"/>
      <c r="AO46" s="338">
        <v>354033</v>
      </c>
      <c r="AP46" s="339"/>
      <c r="AQ46" s="340"/>
      <c r="AR46" s="352" t="s">
        <v>345</v>
      </c>
      <c r="AS46" s="341"/>
      <c r="AT46" s="341"/>
      <c r="AU46" s="341"/>
      <c r="AV46" s="341"/>
      <c r="AW46" s="341"/>
      <c r="AX46" s="341"/>
      <c r="AY46" s="341"/>
      <c r="AZ46" s="341"/>
      <c r="BA46" s="341"/>
      <c r="BB46" s="342"/>
      <c r="BC46" s="343">
        <v>220</v>
      </c>
      <c r="BD46" s="344"/>
      <c r="BE46" s="344"/>
      <c r="BF46" s="345"/>
      <c r="BG46" s="344"/>
      <c r="BH46" s="346"/>
      <c r="BI46" s="518">
        <v>354093</v>
      </c>
      <c r="BJ46" s="519"/>
      <c r="BK46" s="520"/>
      <c r="BL46" s="531" t="s">
        <v>567</v>
      </c>
      <c r="BM46" s="532"/>
      <c r="BN46" s="532"/>
      <c r="BO46" s="532"/>
      <c r="BP46" s="532"/>
      <c r="BQ46" s="532"/>
      <c r="BR46" s="532"/>
      <c r="BS46" s="532"/>
      <c r="BT46" s="532"/>
      <c r="BU46" s="532"/>
      <c r="BV46" s="533"/>
      <c r="BW46" s="521">
        <v>430</v>
      </c>
      <c r="BX46" s="522"/>
      <c r="BY46" s="522"/>
      <c r="BZ46" s="523"/>
      <c r="CA46" s="522"/>
      <c r="CB46" s="524"/>
      <c r="CC46" s="53"/>
      <c r="CD46" s="53"/>
      <c r="CE46" s="53"/>
      <c r="CF46" s="53"/>
      <c r="CG46" s="53"/>
      <c r="CH46" s="53"/>
      <c r="CI46" s="53"/>
      <c r="CJ46" s="53"/>
      <c r="CK46" s="53"/>
      <c r="CL46" s="53"/>
      <c r="CM46" s="53"/>
      <c r="CN46" s="53"/>
      <c r="CO46" s="53"/>
      <c r="CP46" s="53"/>
      <c r="CQ46" s="53"/>
      <c r="CR46" s="53"/>
      <c r="CS46" s="53"/>
      <c r="CT46" s="53"/>
      <c r="CU46" s="53"/>
      <c r="CV46" s="53"/>
    </row>
    <row r="47" spans="1:100" ht="12.75" customHeight="1" x14ac:dyDescent="0.15">
      <c r="A47" s="353" t="s">
        <v>294</v>
      </c>
      <c r="B47" s="350"/>
      <c r="C47" s="350"/>
      <c r="D47" s="350"/>
      <c r="E47" s="350"/>
      <c r="F47" s="350"/>
      <c r="G47" s="350"/>
      <c r="H47" s="350"/>
      <c r="I47" s="350"/>
      <c r="J47" s="350"/>
      <c r="K47" s="350"/>
      <c r="L47" s="350"/>
      <c r="M47" s="350"/>
      <c r="N47" s="351"/>
      <c r="O47" s="354">
        <f>SUM(O34:O46)</f>
        <v>5688</v>
      </c>
      <c r="P47" s="348"/>
      <c r="Q47" s="349"/>
      <c r="R47" s="347" t="str">
        <f>IF(COUNTA(R34:R46)=0,"",SUMIF(R34:R46,"●",O34:O46)+SUM(R34:R46))</f>
        <v/>
      </c>
      <c r="S47" s="348"/>
      <c r="T47" s="349"/>
      <c r="U47" s="338">
        <v>353103</v>
      </c>
      <c r="V47" s="339"/>
      <c r="W47" s="340"/>
      <c r="X47" s="107" t="s">
        <v>563</v>
      </c>
      <c r="Y47" s="341"/>
      <c r="Z47" s="341"/>
      <c r="AA47" s="341"/>
      <c r="AB47" s="341"/>
      <c r="AC47" s="341"/>
      <c r="AD47" s="341"/>
      <c r="AE47" s="341"/>
      <c r="AF47" s="341"/>
      <c r="AG47" s="341"/>
      <c r="AH47" s="342"/>
      <c r="AI47" s="343">
        <v>240</v>
      </c>
      <c r="AJ47" s="344"/>
      <c r="AK47" s="344"/>
      <c r="AL47" s="345"/>
      <c r="AM47" s="344"/>
      <c r="AN47" s="346"/>
      <c r="AO47" s="338">
        <v>354034</v>
      </c>
      <c r="AP47" s="339"/>
      <c r="AQ47" s="340"/>
      <c r="AR47" s="352" t="s">
        <v>346</v>
      </c>
      <c r="AS47" s="341"/>
      <c r="AT47" s="341"/>
      <c r="AU47" s="341"/>
      <c r="AV47" s="341"/>
      <c r="AW47" s="341"/>
      <c r="AX47" s="341"/>
      <c r="AY47" s="341"/>
      <c r="AZ47" s="341"/>
      <c r="BA47" s="341"/>
      <c r="BB47" s="342"/>
      <c r="BC47" s="343">
        <v>400</v>
      </c>
      <c r="BD47" s="344"/>
      <c r="BE47" s="344"/>
      <c r="BF47" s="345"/>
      <c r="BG47" s="344"/>
      <c r="BH47" s="346"/>
      <c r="BI47" s="338">
        <v>354094</v>
      </c>
      <c r="BJ47" s="339"/>
      <c r="BK47" s="340"/>
      <c r="BL47" s="107" t="s">
        <v>568</v>
      </c>
      <c r="BM47" s="341"/>
      <c r="BN47" s="341"/>
      <c r="BO47" s="341"/>
      <c r="BP47" s="341"/>
      <c r="BQ47" s="341"/>
      <c r="BR47" s="341"/>
      <c r="BS47" s="341"/>
      <c r="BT47" s="341"/>
      <c r="BU47" s="341"/>
      <c r="BV47" s="342"/>
      <c r="BW47" s="343">
        <v>70</v>
      </c>
      <c r="BX47" s="344"/>
      <c r="BY47" s="344"/>
      <c r="BZ47" s="345"/>
      <c r="CA47" s="344"/>
      <c r="CB47" s="346"/>
      <c r="CC47" s="53"/>
      <c r="CD47" s="53"/>
      <c r="CE47" s="53"/>
      <c r="CF47" s="53"/>
      <c r="CG47" s="53"/>
      <c r="CH47" s="53"/>
      <c r="CI47" s="53"/>
      <c r="CJ47" s="53"/>
      <c r="CK47" s="53"/>
      <c r="CL47" s="53"/>
      <c r="CM47" s="53"/>
      <c r="CN47" s="53"/>
      <c r="CO47" s="53"/>
      <c r="CP47" s="53"/>
      <c r="CQ47" s="53"/>
      <c r="CR47" s="53"/>
      <c r="CS47" s="53"/>
      <c r="CT47" s="53"/>
      <c r="CU47" s="53"/>
      <c r="CV47" s="53"/>
    </row>
    <row r="48" spans="1:100" ht="12.75" customHeight="1" thickBot="1" x14ac:dyDescent="0.2">
      <c r="A48" s="338">
        <v>353034</v>
      </c>
      <c r="B48" s="339"/>
      <c r="C48" s="340"/>
      <c r="D48" s="352" t="s">
        <v>296</v>
      </c>
      <c r="E48" s="341"/>
      <c r="F48" s="341"/>
      <c r="G48" s="341"/>
      <c r="H48" s="341"/>
      <c r="I48" s="341"/>
      <c r="J48" s="341"/>
      <c r="K48" s="341"/>
      <c r="L48" s="341"/>
      <c r="M48" s="341"/>
      <c r="N48" s="342"/>
      <c r="O48" s="343">
        <v>600</v>
      </c>
      <c r="P48" s="344"/>
      <c r="Q48" s="344"/>
      <c r="R48" s="345"/>
      <c r="S48" s="344"/>
      <c r="T48" s="346"/>
      <c r="U48" s="338">
        <v>353104</v>
      </c>
      <c r="V48" s="339"/>
      <c r="W48" s="340"/>
      <c r="X48" s="107" t="s">
        <v>564</v>
      </c>
      <c r="Y48" s="341"/>
      <c r="Z48" s="341"/>
      <c r="AA48" s="341"/>
      <c r="AB48" s="341"/>
      <c r="AC48" s="341"/>
      <c r="AD48" s="341"/>
      <c r="AE48" s="341"/>
      <c r="AF48" s="341"/>
      <c r="AG48" s="341"/>
      <c r="AH48" s="342"/>
      <c r="AI48" s="343">
        <v>240</v>
      </c>
      <c r="AJ48" s="344"/>
      <c r="AK48" s="344"/>
      <c r="AL48" s="345"/>
      <c r="AM48" s="344"/>
      <c r="AN48" s="346"/>
      <c r="AO48" s="338">
        <v>354035</v>
      </c>
      <c r="AP48" s="339"/>
      <c r="AQ48" s="340"/>
      <c r="AR48" s="352" t="s">
        <v>347</v>
      </c>
      <c r="AS48" s="341"/>
      <c r="AT48" s="341"/>
      <c r="AU48" s="341"/>
      <c r="AV48" s="341"/>
      <c r="AW48" s="341"/>
      <c r="AX48" s="341"/>
      <c r="AY48" s="341"/>
      <c r="AZ48" s="341"/>
      <c r="BA48" s="341"/>
      <c r="BB48" s="342"/>
      <c r="BC48" s="343">
        <v>135</v>
      </c>
      <c r="BD48" s="344"/>
      <c r="BE48" s="344"/>
      <c r="BF48" s="345"/>
      <c r="BG48" s="344"/>
      <c r="BH48" s="346"/>
      <c r="BI48" s="534" t="s">
        <v>566</v>
      </c>
      <c r="BJ48" s="384"/>
      <c r="BK48" s="384"/>
      <c r="BL48" s="384"/>
      <c r="BM48" s="384"/>
      <c r="BN48" s="384"/>
      <c r="BO48" s="384"/>
      <c r="BP48" s="384"/>
      <c r="BQ48" s="384"/>
      <c r="BR48" s="384"/>
      <c r="BS48" s="384"/>
      <c r="BT48" s="384"/>
      <c r="BU48" s="384"/>
      <c r="BV48" s="385"/>
      <c r="BW48" s="515">
        <f>SUM(BW46:BW47)</f>
        <v>500</v>
      </c>
      <c r="BX48" s="516"/>
      <c r="BY48" s="517"/>
      <c r="BZ48" s="525" t="str">
        <f>IF(COUNTA(BZ46:BZ47)=0,"",SUMIF(BZ46:BZ47,"●",BW46:BW47)+SUM(BZ46:BZ47))</f>
        <v/>
      </c>
      <c r="CA48" s="526"/>
      <c r="CB48" s="527"/>
      <c r="CC48" s="53"/>
      <c r="CD48" s="53"/>
      <c r="CE48" s="53"/>
      <c r="CF48" s="53"/>
      <c r="CG48" s="53"/>
      <c r="CH48" s="53"/>
      <c r="CI48" s="53"/>
      <c r="CJ48" s="53"/>
      <c r="CK48" s="53"/>
      <c r="CL48" s="53"/>
      <c r="CM48" s="53"/>
      <c r="CN48" s="53"/>
      <c r="CO48" s="53"/>
      <c r="CP48" s="53"/>
      <c r="CQ48" s="53"/>
      <c r="CR48" s="53"/>
      <c r="CS48" s="53"/>
      <c r="CT48" s="53"/>
      <c r="CU48" s="53"/>
      <c r="CV48" s="53"/>
    </row>
    <row r="49" spans="1:100" ht="12.75" customHeight="1" x14ac:dyDescent="0.15">
      <c r="A49" s="338">
        <v>353035</v>
      </c>
      <c r="B49" s="339"/>
      <c r="C49" s="340"/>
      <c r="D49" s="352" t="s">
        <v>297</v>
      </c>
      <c r="E49" s="341"/>
      <c r="F49" s="341"/>
      <c r="G49" s="341"/>
      <c r="H49" s="341"/>
      <c r="I49" s="341"/>
      <c r="J49" s="341"/>
      <c r="K49" s="341"/>
      <c r="L49" s="341"/>
      <c r="M49" s="341"/>
      <c r="N49" s="342"/>
      <c r="O49" s="343">
        <v>860</v>
      </c>
      <c r="P49" s="344"/>
      <c r="Q49" s="344"/>
      <c r="R49" s="345"/>
      <c r="S49" s="344"/>
      <c r="T49" s="346"/>
      <c r="U49" s="338">
        <v>353094</v>
      </c>
      <c r="V49" s="339"/>
      <c r="W49" s="340"/>
      <c r="X49" s="352" t="s">
        <v>302</v>
      </c>
      <c r="Y49" s="341"/>
      <c r="Z49" s="341"/>
      <c r="AA49" s="341"/>
      <c r="AB49" s="341"/>
      <c r="AC49" s="341"/>
      <c r="AD49" s="341"/>
      <c r="AE49" s="341"/>
      <c r="AF49" s="341"/>
      <c r="AG49" s="341"/>
      <c r="AH49" s="342"/>
      <c r="AI49" s="343">
        <v>100</v>
      </c>
      <c r="AJ49" s="344"/>
      <c r="AK49" s="344"/>
      <c r="AL49" s="345"/>
      <c r="AM49" s="344"/>
      <c r="AN49" s="346"/>
      <c r="AO49" s="338">
        <v>354036</v>
      </c>
      <c r="AP49" s="339"/>
      <c r="AQ49" s="340"/>
      <c r="AR49" s="352" t="s">
        <v>490</v>
      </c>
      <c r="AS49" s="341"/>
      <c r="AT49" s="341"/>
      <c r="AU49" s="341"/>
      <c r="AV49" s="341"/>
      <c r="AW49" s="341"/>
      <c r="AX49" s="341"/>
      <c r="AY49" s="341"/>
      <c r="AZ49" s="341"/>
      <c r="BA49" s="341"/>
      <c r="BB49" s="342"/>
      <c r="BC49" s="343">
        <v>260</v>
      </c>
      <c r="BD49" s="344"/>
      <c r="BE49" s="344"/>
      <c r="BF49" s="345"/>
      <c r="BG49" s="344"/>
      <c r="BH49" s="346"/>
      <c r="BI49" s="381" t="s">
        <v>56</v>
      </c>
      <c r="BJ49" s="381"/>
      <c r="BK49" s="381"/>
      <c r="BL49" s="381"/>
      <c r="BM49" s="381"/>
      <c r="BN49" s="381"/>
      <c r="BO49" s="381"/>
      <c r="BP49" s="366">
        <f>BC19+BC36+BC58+BC74+BW24+BW35+BW45+BW48</f>
        <v>36055</v>
      </c>
      <c r="BQ49" s="367"/>
      <c r="BR49" s="367"/>
      <c r="BS49" s="367"/>
      <c r="BT49" s="367"/>
      <c r="BU49" s="367"/>
      <c r="BV49" s="368"/>
      <c r="BW49" s="375"/>
      <c r="BX49" s="376"/>
      <c r="BY49" s="376"/>
      <c r="BZ49" s="376"/>
      <c r="CA49" s="376"/>
      <c r="CB49" s="377"/>
      <c r="CC49" s="53"/>
      <c r="CD49" s="53"/>
      <c r="CE49" s="53"/>
      <c r="CF49" s="53"/>
      <c r="CG49" s="53"/>
      <c r="CH49" s="53"/>
      <c r="CI49" s="53"/>
      <c r="CJ49" s="53"/>
      <c r="CK49" s="53"/>
      <c r="CL49" s="53"/>
      <c r="CM49" s="53"/>
      <c r="CN49" s="53"/>
      <c r="CO49" s="53"/>
      <c r="CP49" s="53"/>
      <c r="CQ49" s="53"/>
      <c r="CR49" s="53"/>
      <c r="CS49" s="53"/>
      <c r="CT49" s="53"/>
      <c r="CU49" s="53"/>
      <c r="CV49" s="53"/>
    </row>
    <row r="50" spans="1:100" ht="12.75" customHeight="1" x14ac:dyDescent="0.15">
      <c r="A50" s="338">
        <v>353036</v>
      </c>
      <c r="B50" s="339"/>
      <c r="C50" s="340"/>
      <c r="D50" s="352" t="s">
        <v>299</v>
      </c>
      <c r="E50" s="341"/>
      <c r="F50" s="341"/>
      <c r="G50" s="341"/>
      <c r="H50" s="341"/>
      <c r="I50" s="341"/>
      <c r="J50" s="341"/>
      <c r="K50" s="341"/>
      <c r="L50" s="341"/>
      <c r="M50" s="341"/>
      <c r="N50" s="342"/>
      <c r="O50" s="343">
        <v>270</v>
      </c>
      <c r="P50" s="344"/>
      <c r="Q50" s="344"/>
      <c r="R50" s="345"/>
      <c r="S50" s="344"/>
      <c r="T50" s="346"/>
      <c r="U50" s="338">
        <v>353095</v>
      </c>
      <c r="V50" s="339"/>
      <c r="W50" s="340"/>
      <c r="X50" s="352" t="s">
        <v>304</v>
      </c>
      <c r="Y50" s="341"/>
      <c r="Z50" s="341"/>
      <c r="AA50" s="341"/>
      <c r="AB50" s="341"/>
      <c r="AC50" s="341"/>
      <c r="AD50" s="341"/>
      <c r="AE50" s="341"/>
      <c r="AF50" s="341"/>
      <c r="AG50" s="341"/>
      <c r="AH50" s="342"/>
      <c r="AI50" s="343">
        <v>180</v>
      </c>
      <c r="AJ50" s="344"/>
      <c r="AK50" s="344"/>
      <c r="AL50" s="345"/>
      <c r="AM50" s="344"/>
      <c r="AN50" s="346"/>
      <c r="AO50" s="338">
        <v>354037</v>
      </c>
      <c r="AP50" s="339"/>
      <c r="AQ50" s="340"/>
      <c r="AR50" s="352" t="s">
        <v>348</v>
      </c>
      <c r="AS50" s="341"/>
      <c r="AT50" s="341"/>
      <c r="AU50" s="341"/>
      <c r="AV50" s="341"/>
      <c r="AW50" s="341"/>
      <c r="AX50" s="341"/>
      <c r="AY50" s="341"/>
      <c r="AZ50" s="341"/>
      <c r="BA50" s="341"/>
      <c r="BB50" s="342"/>
      <c r="BC50" s="343">
        <v>20</v>
      </c>
      <c r="BD50" s="344"/>
      <c r="BE50" s="344"/>
      <c r="BF50" s="345"/>
      <c r="BG50" s="344"/>
      <c r="BH50" s="346"/>
      <c r="BI50" s="381"/>
      <c r="BJ50" s="381"/>
      <c r="BK50" s="381"/>
      <c r="BL50" s="381"/>
      <c r="BM50" s="381"/>
      <c r="BN50" s="381"/>
      <c r="BO50" s="381"/>
      <c r="BP50" s="369"/>
      <c r="BQ50" s="370"/>
      <c r="BR50" s="370"/>
      <c r="BS50" s="370"/>
      <c r="BT50" s="370"/>
      <c r="BU50" s="370"/>
      <c r="BV50" s="371"/>
      <c r="BW50" s="375"/>
      <c r="BX50" s="376"/>
      <c r="BY50" s="376"/>
      <c r="BZ50" s="376"/>
      <c r="CA50" s="376"/>
      <c r="CB50" s="377"/>
      <c r="CC50" s="53"/>
      <c r="CD50" s="53"/>
      <c r="CE50" s="53"/>
      <c r="CF50" s="53"/>
      <c r="CG50" s="53"/>
      <c r="CH50" s="53"/>
      <c r="CI50" s="53"/>
      <c r="CJ50" s="53"/>
      <c r="CK50" s="53"/>
      <c r="CL50" s="53"/>
      <c r="CM50" s="53"/>
      <c r="CN50" s="53"/>
      <c r="CO50" s="53"/>
      <c r="CP50" s="53"/>
      <c r="CQ50" s="53"/>
      <c r="CR50" s="53"/>
      <c r="CS50" s="53"/>
      <c r="CT50" s="53"/>
      <c r="CU50" s="53"/>
      <c r="CV50" s="53"/>
    </row>
    <row r="51" spans="1:100" ht="12.75" customHeight="1" thickBot="1" x14ac:dyDescent="0.2">
      <c r="A51" s="338">
        <v>353037</v>
      </c>
      <c r="B51" s="339"/>
      <c r="C51" s="340"/>
      <c r="D51" s="352" t="s">
        <v>301</v>
      </c>
      <c r="E51" s="341"/>
      <c r="F51" s="341"/>
      <c r="G51" s="341"/>
      <c r="H51" s="341"/>
      <c r="I51" s="341"/>
      <c r="J51" s="341"/>
      <c r="K51" s="341"/>
      <c r="L51" s="341"/>
      <c r="M51" s="341"/>
      <c r="N51" s="342"/>
      <c r="O51" s="343">
        <v>370</v>
      </c>
      <c r="P51" s="344"/>
      <c r="Q51" s="344"/>
      <c r="R51" s="345"/>
      <c r="S51" s="344"/>
      <c r="T51" s="346"/>
      <c r="U51" s="338">
        <v>353096</v>
      </c>
      <c r="V51" s="339"/>
      <c r="W51" s="340"/>
      <c r="X51" s="352" t="s">
        <v>306</v>
      </c>
      <c r="Y51" s="341"/>
      <c r="Z51" s="341"/>
      <c r="AA51" s="341"/>
      <c r="AB51" s="341"/>
      <c r="AC51" s="341"/>
      <c r="AD51" s="341"/>
      <c r="AE51" s="341"/>
      <c r="AF51" s="341"/>
      <c r="AG51" s="341"/>
      <c r="AH51" s="342"/>
      <c r="AI51" s="343">
        <v>100</v>
      </c>
      <c r="AJ51" s="344"/>
      <c r="AK51" s="344"/>
      <c r="AL51" s="345"/>
      <c r="AM51" s="344"/>
      <c r="AN51" s="346"/>
      <c r="AO51" s="338">
        <v>354038</v>
      </c>
      <c r="AP51" s="339"/>
      <c r="AQ51" s="340"/>
      <c r="AR51" s="352" t="s">
        <v>349</v>
      </c>
      <c r="AS51" s="341"/>
      <c r="AT51" s="341"/>
      <c r="AU51" s="341"/>
      <c r="AV51" s="341"/>
      <c r="AW51" s="341"/>
      <c r="AX51" s="341"/>
      <c r="AY51" s="341"/>
      <c r="AZ51" s="341"/>
      <c r="BA51" s="341"/>
      <c r="BB51" s="342"/>
      <c r="BC51" s="343">
        <v>520</v>
      </c>
      <c r="BD51" s="344"/>
      <c r="BE51" s="344"/>
      <c r="BF51" s="345"/>
      <c r="BG51" s="344"/>
      <c r="BH51" s="346"/>
      <c r="BI51" s="382"/>
      <c r="BJ51" s="382"/>
      <c r="BK51" s="382"/>
      <c r="BL51" s="382"/>
      <c r="BM51" s="382"/>
      <c r="BN51" s="382"/>
      <c r="BO51" s="382"/>
      <c r="BP51" s="372"/>
      <c r="BQ51" s="373"/>
      <c r="BR51" s="373"/>
      <c r="BS51" s="373"/>
      <c r="BT51" s="373"/>
      <c r="BU51" s="373"/>
      <c r="BV51" s="374"/>
      <c r="BW51" s="378"/>
      <c r="BX51" s="379"/>
      <c r="BY51" s="379"/>
      <c r="BZ51" s="379"/>
      <c r="CA51" s="379"/>
      <c r="CB51" s="380"/>
      <c r="CC51" s="53"/>
      <c r="CD51" s="53"/>
      <c r="CE51" s="53"/>
      <c r="CF51" s="53"/>
      <c r="CG51" s="53"/>
      <c r="CH51" s="53"/>
      <c r="CI51" s="53"/>
      <c r="CJ51" s="53"/>
      <c r="CK51" s="53"/>
      <c r="CL51" s="53"/>
      <c r="CM51" s="53"/>
      <c r="CN51" s="53"/>
      <c r="CO51" s="53"/>
      <c r="CP51" s="53"/>
      <c r="CQ51" s="53"/>
      <c r="CR51" s="53"/>
      <c r="CS51" s="53"/>
      <c r="CT51" s="53"/>
      <c r="CU51" s="53"/>
      <c r="CV51" s="53"/>
    </row>
    <row r="52" spans="1:100" ht="12.75" customHeight="1" thickBot="1" x14ac:dyDescent="0.2">
      <c r="A52" s="338">
        <v>353038</v>
      </c>
      <c r="B52" s="339"/>
      <c r="C52" s="340"/>
      <c r="D52" s="352" t="s">
        <v>303</v>
      </c>
      <c r="E52" s="341"/>
      <c r="F52" s="341"/>
      <c r="G52" s="341"/>
      <c r="H52" s="341"/>
      <c r="I52" s="341"/>
      <c r="J52" s="341"/>
      <c r="K52" s="341"/>
      <c r="L52" s="341"/>
      <c r="M52" s="341"/>
      <c r="N52" s="342"/>
      <c r="O52" s="343">
        <v>250</v>
      </c>
      <c r="P52" s="344"/>
      <c r="Q52" s="344"/>
      <c r="R52" s="345"/>
      <c r="S52" s="344"/>
      <c r="T52" s="346"/>
      <c r="U52" s="383" t="s">
        <v>308</v>
      </c>
      <c r="V52" s="384"/>
      <c r="W52" s="384"/>
      <c r="X52" s="384"/>
      <c r="Y52" s="384"/>
      <c r="Z52" s="384"/>
      <c r="AA52" s="384"/>
      <c r="AB52" s="384"/>
      <c r="AC52" s="384"/>
      <c r="AD52" s="384"/>
      <c r="AE52" s="384"/>
      <c r="AF52" s="384"/>
      <c r="AG52" s="384"/>
      <c r="AH52" s="385"/>
      <c r="AI52" s="515">
        <f>SUM(AI45:AI51)</f>
        <v>1385</v>
      </c>
      <c r="AJ52" s="516"/>
      <c r="AK52" s="517"/>
      <c r="AL52" s="525" t="str">
        <f>IF(COUNTA(AL45:AL51)=0,"",SUMIF(AL45:AL51,"●",AI45:AI51)+SUM(AL45:AL51))</f>
        <v/>
      </c>
      <c r="AM52" s="526"/>
      <c r="AN52" s="527"/>
      <c r="AO52" s="338">
        <v>354039</v>
      </c>
      <c r="AP52" s="339"/>
      <c r="AQ52" s="340"/>
      <c r="AR52" s="352" t="s">
        <v>350</v>
      </c>
      <c r="AS52" s="341"/>
      <c r="AT52" s="341"/>
      <c r="AU52" s="341"/>
      <c r="AV52" s="341"/>
      <c r="AW52" s="341"/>
      <c r="AX52" s="341"/>
      <c r="AY52" s="341"/>
      <c r="AZ52" s="341"/>
      <c r="BA52" s="341"/>
      <c r="BB52" s="342"/>
      <c r="BC52" s="343">
        <v>670</v>
      </c>
      <c r="BD52" s="344"/>
      <c r="BE52" s="344"/>
      <c r="BF52" s="345"/>
      <c r="BG52" s="344"/>
      <c r="BH52" s="346"/>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row>
    <row r="53" spans="1:100" ht="12.75" customHeight="1" x14ac:dyDescent="0.15">
      <c r="A53" s="338">
        <v>353039</v>
      </c>
      <c r="B53" s="339"/>
      <c r="C53" s="340"/>
      <c r="D53" s="352" t="s">
        <v>305</v>
      </c>
      <c r="E53" s="341"/>
      <c r="F53" s="341"/>
      <c r="G53" s="341"/>
      <c r="H53" s="341"/>
      <c r="I53" s="341"/>
      <c r="J53" s="341"/>
      <c r="K53" s="341"/>
      <c r="L53" s="341"/>
      <c r="M53" s="341"/>
      <c r="N53" s="342"/>
      <c r="O53" s="343">
        <v>430</v>
      </c>
      <c r="P53" s="344"/>
      <c r="Q53" s="344"/>
      <c r="R53" s="345"/>
      <c r="S53" s="344"/>
      <c r="T53" s="346"/>
      <c r="U53" s="381" t="s">
        <v>63</v>
      </c>
      <c r="V53" s="381"/>
      <c r="W53" s="381"/>
      <c r="X53" s="381"/>
      <c r="Y53" s="381"/>
      <c r="Z53" s="381"/>
      <c r="AA53" s="381"/>
      <c r="AB53" s="366">
        <f>O19+O33+O47+O64+O73+AI17+AI41+AI44+AI52</f>
        <v>33593</v>
      </c>
      <c r="AC53" s="367"/>
      <c r="AD53" s="367"/>
      <c r="AE53" s="367"/>
      <c r="AF53" s="367"/>
      <c r="AG53" s="367"/>
      <c r="AH53" s="368"/>
      <c r="AI53" s="375"/>
      <c r="AJ53" s="376"/>
      <c r="AK53" s="376"/>
      <c r="AL53" s="376"/>
      <c r="AM53" s="376"/>
      <c r="AN53" s="377"/>
      <c r="AO53" s="338">
        <v>354040</v>
      </c>
      <c r="AP53" s="339"/>
      <c r="AQ53" s="340"/>
      <c r="AR53" s="352" t="s">
        <v>351</v>
      </c>
      <c r="AS53" s="341"/>
      <c r="AT53" s="341"/>
      <c r="AU53" s="341"/>
      <c r="AV53" s="341"/>
      <c r="AW53" s="341"/>
      <c r="AX53" s="341"/>
      <c r="AY53" s="341"/>
      <c r="AZ53" s="341"/>
      <c r="BA53" s="341"/>
      <c r="BB53" s="342"/>
      <c r="BC53" s="343">
        <v>190</v>
      </c>
      <c r="BD53" s="344"/>
      <c r="BE53" s="344"/>
      <c r="BF53" s="345"/>
      <c r="BG53" s="344"/>
      <c r="BH53" s="346"/>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row>
    <row r="54" spans="1:100" ht="12.75" customHeight="1" x14ac:dyDescent="0.15">
      <c r="A54" s="338">
        <v>353040</v>
      </c>
      <c r="B54" s="339"/>
      <c r="C54" s="340"/>
      <c r="D54" s="352" t="s">
        <v>307</v>
      </c>
      <c r="E54" s="341"/>
      <c r="F54" s="341"/>
      <c r="G54" s="341"/>
      <c r="H54" s="341"/>
      <c r="I54" s="341"/>
      <c r="J54" s="341"/>
      <c r="K54" s="341"/>
      <c r="L54" s="341"/>
      <c r="M54" s="341"/>
      <c r="N54" s="342"/>
      <c r="O54" s="343">
        <v>220</v>
      </c>
      <c r="P54" s="344"/>
      <c r="Q54" s="344"/>
      <c r="R54" s="345"/>
      <c r="S54" s="344"/>
      <c r="T54" s="346"/>
      <c r="U54" s="381"/>
      <c r="V54" s="381"/>
      <c r="W54" s="381"/>
      <c r="X54" s="381"/>
      <c r="Y54" s="381"/>
      <c r="Z54" s="381"/>
      <c r="AA54" s="381"/>
      <c r="AB54" s="369"/>
      <c r="AC54" s="370"/>
      <c r="AD54" s="370"/>
      <c r="AE54" s="370"/>
      <c r="AF54" s="370"/>
      <c r="AG54" s="370"/>
      <c r="AH54" s="371"/>
      <c r="AI54" s="375"/>
      <c r="AJ54" s="376"/>
      <c r="AK54" s="376"/>
      <c r="AL54" s="376"/>
      <c r="AM54" s="376"/>
      <c r="AN54" s="377"/>
      <c r="AO54" s="338">
        <v>354041</v>
      </c>
      <c r="AP54" s="339"/>
      <c r="AQ54" s="340"/>
      <c r="AR54" s="352" t="s">
        <v>352</v>
      </c>
      <c r="AS54" s="341"/>
      <c r="AT54" s="341"/>
      <c r="AU54" s="341"/>
      <c r="AV54" s="341"/>
      <c r="AW54" s="341"/>
      <c r="AX54" s="341"/>
      <c r="AY54" s="341"/>
      <c r="AZ54" s="341"/>
      <c r="BA54" s="341"/>
      <c r="BB54" s="342"/>
      <c r="BC54" s="343">
        <v>140</v>
      </c>
      <c r="BD54" s="344"/>
      <c r="BE54" s="344"/>
      <c r="BF54" s="345"/>
      <c r="BG54" s="344"/>
      <c r="BH54" s="346"/>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row>
    <row r="55" spans="1:100" ht="12.75" customHeight="1" thickBot="1" x14ac:dyDescent="0.2">
      <c r="A55" s="338">
        <v>353041</v>
      </c>
      <c r="B55" s="339"/>
      <c r="C55" s="340"/>
      <c r="D55" s="352" t="s">
        <v>309</v>
      </c>
      <c r="E55" s="341"/>
      <c r="F55" s="341"/>
      <c r="G55" s="341"/>
      <c r="H55" s="341"/>
      <c r="I55" s="341"/>
      <c r="J55" s="341"/>
      <c r="K55" s="341"/>
      <c r="L55" s="341"/>
      <c r="M55" s="341"/>
      <c r="N55" s="342"/>
      <c r="O55" s="343">
        <v>470</v>
      </c>
      <c r="P55" s="344"/>
      <c r="Q55" s="344"/>
      <c r="R55" s="345"/>
      <c r="S55" s="344"/>
      <c r="T55" s="346"/>
      <c r="U55" s="382"/>
      <c r="V55" s="382"/>
      <c r="W55" s="382"/>
      <c r="X55" s="382"/>
      <c r="Y55" s="382"/>
      <c r="Z55" s="382"/>
      <c r="AA55" s="382"/>
      <c r="AB55" s="372"/>
      <c r="AC55" s="373"/>
      <c r="AD55" s="373"/>
      <c r="AE55" s="373"/>
      <c r="AF55" s="373"/>
      <c r="AG55" s="373"/>
      <c r="AH55" s="374"/>
      <c r="AI55" s="378"/>
      <c r="AJ55" s="379"/>
      <c r="AK55" s="379"/>
      <c r="AL55" s="379"/>
      <c r="AM55" s="379"/>
      <c r="AN55" s="380"/>
      <c r="AO55" s="338">
        <v>354042</v>
      </c>
      <c r="AP55" s="339"/>
      <c r="AQ55" s="340"/>
      <c r="AR55" s="352" t="s">
        <v>353</v>
      </c>
      <c r="AS55" s="341"/>
      <c r="AT55" s="341"/>
      <c r="AU55" s="341"/>
      <c r="AV55" s="341"/>
      <c r="AW55" s="341"/>
      <c r="AX55" s="341"/>
      <c r="AY55" s="341"/>
      <c r="AZ55" s="341"/>
      <c r="BA55" s="341"/>
      <c r="BB55" s="342"/>
      <c r="BC55" s="343">
        <v>280</v>
      </c>
      <c r="BD55" s="344"/>
      <c r="BE55" s="344"/>
      <c r="BF55" s="345"/>
      <c r="BG55" s="344"/>
      <c r="BH55" s="346"/>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row>
    <row r="56" spans="1:100" ht="12.75" customHeight="1" x14ac:dyDescent="0.15">
      <c r="A56" s="338">
        <v>353042</v>
      </c>
      <c r="B56" s="339"/>
      <c r="C56" s="340"/>
      <c r="D56" s="352" t="s">
        <v>310</v>
      </c>
      <c r="E56" s="341"/>
      <c r="F56" s="341"/>
      <c r="G56" s="341"/>
      <c r="H56" s="341"/>
      <c r="I56" s="341"/>
      <c r="J56" s="341"/>
      <c r="K56" s="341"/>
      <c r="L56" s="341"/>
      <c r="M56" s="341"/>
      <c r="N56" s="342"/>
      <c r="O56" s="343">
        <v>600</v>
      </c>
      <c r="P56" s="344"/>
      <c r="Q56" s="344"/>
      <c r="R56" s="345"/>
      <c r="S56" s="344"/>
      <c r="T56" s="346"/>
      <c r="U56" s="53"/>
      <c r="V56" s="53"/>
      <c r="W56" s="53"/>
      <c r="X56" s="53"/>
      <c r="Y56" s="53"/>
      <c r="Z56" s="53"/>
      <c r="AA56" s="53"/>
      <c r="AB56" s="53"/>
      <c r="AC56" s="53"/>
      <c r="AD56" s="53"/>
      <c r="AE56" s="53"/>
      <c r="AF56" s="53"/>
      <c r="AG56" s="53"/>
      <c r="AH56" s="53"/>
      <c r="AI56" s="53"/>
      <c r="AJ56" s="53"/>
      <c r="AK56" s="53"/>
      <c r="AL56" s="53"/>
      <c r="AM56" s="53"/>
      <c r="AN56" s="53"/>
      <c r="AO56" s="338">
        <v>354043</v>
      </c>
      <c r="AP56" s="339"/>
      <c r="AQ56" s="340"/>
      <c r="AR56" s="352" t="s">
        <v>354</v>
      </c>
      <c r="AS56" s="341"/>
      <c r="AT56" s="341"/>
      <c r="AU56" s="341"/>
      <c r="AV56" s="341"/>
      <c r="AW56" s="341"/>
      <c r="AX56" s="341"/>
      <c r="AY56" s="341"/>
      <c r="AZ56" s="341"/>
      <c r="BA56" s="341"/>
      <c r="BB56" s="342"/>
      <c r="BC56" s="343">
        <v>240</v>
      </c>
      <c r="BD56" s="344"/>
      <c r="BE56" s="344"/>
      <c r="BF56" s="345"/>
      <c r="BG56" s="344"/>
      <c r="BH56" s="346"/>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row>
    <row r="57" spans="1:100" ht="12.75" customHeight="1" x14ac:dyDescent="0.15">
      <c r="A57" s="338">
        <v>353043</v>
      </c>
      <c r="B57" s="339"/>
      <c r="C57" s="340"/>
      <c r="D57" s="352" t="s">
        <v>311</v>
      </c>
      <c r="E57" s="341"/>
      <c r="F57" s="341"/>
      <c r="G57" s="341"/>
      <c r="H57" s="341"/>
      <c r="I57" s="341"/>
      <c r="J57" s="341"/>
      <c r="K57" s="341"/>
      <c r="L57" s="341"/>
      <c r="M57" s="341"/>
      <c r="N57" s="342"/>
      <c r="O57" s="343">
        <v>65</v>
      </c>
      <c r="P57" s="344"/>
      <c r="Q57" s="344"/>
      <c r="R57" s="345"/>
      <c r="S57" s="344"/>
      <c r="T57" s="346"/>
      <c r="U57" s="53"/>
      <c r="V57" s="53"/>
      <c r="W57" s="53"/>
      <c r="X57" s="53"/>
      <c r="Y57" s="53"/>
      <c r="Z57" s="53"/>
      <c r="AA57" s="53"/>
      <c r="AB57" s="53"/>
      <c r="AC57" s="53"/>
      <c r="AD57" s="53"/>
      <c r="AE57" s="53"/>
      <c r="AF57" s="53"/>
      <c r="AG57" s="53"/>
      <c r="AH57" s="53"/>
      <c r="AI57" s="53"/>
      <c r="AJ57" s="53"/>
      <c r="AK57" s="53"/>
      <c r="AL57" s="53"/>
      <c r="AM57" s="53"/>
      <c r="AN57" s="53"/>
      <c r="AO57" s="338">
        <v>354044</v>
      </c>
      <c r="AP57" s="339"/>
      <c r="AQ57" s="340"/>
      <c r="AR57" s="352" t="s">
        <v>355</v>
      </c>
      <c r="AS57" s="341"/>
      <c r="AT57" s="341"/>
      <c r="AU57" s="341"/>
      <c r="AV57" s="341"/>
      <c r="AW57" s="341"/>
      <c r="AX57" s="341"/>
      <c r="AY57" s="341"/>
      <c r="AZ57" s="341"/>
      <c r="BA57" s="341"/>
      <c r="BB57" s="342"/>
      <c r="BC57" s="343">
        <v>380</v>
      </c>
      <c r="BD57" s="344"/>
      <c r="BE57" s="344"/>
      <c r="BF57" s="345"/>
      <c r="BG57" s="344"/>
      <c r="BH57" s="346"/>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row>
    <row r="58" spans="1:100" ht="12.75" customHeight="1" x14ac:dyDescent="0.15">
      <c r="A58" s="338">
        <v>353044</v>
      </c>
      <c r="B58" s="339"/>
      <c r="C58" s="340"/>
      <c r="D58" s="352" t="s">
        <v>312</v>
      </c>
      <c r="E58" s="341"/>
      <c r="F58" s="341"/>
      <c r="G58" s="341"/>
      <c r="H58" s="341"/>
      <c r="I58" s="341"/>
      <c r="J58" s="341"/>
      <c r="K58" s="341"/>
      <c r="L58" s="341"/>
      <c r="M58" s="341"/>
      <c r="N58" s="342"/>
      <c r="O58" s="343">
        <v>470</v>
      </c>
      <c r="P58" s="344"/>
      <c r="Q58" s="344"/>
      <c r="R58" s="345"/>
      <c r="S58" s="344"/>
      <c r="T58" s="346"/>
      <c r="U58" s="53"/>
      <c r="V58" s="53"/>
      <c r="W58" s="53"/>
      <c r="X58" s="53"/>
      <c r="Y58" s="53"/>
      <c r="Z58" s="53"/>
      <c r="AA58" s="53"/>
      <c r="AB58" s="53"/>
      <c r="AC58" s="53"/>
      <c r="AD58" s="53"/>
      <c r="AE58" s="53"/>
      <c r="AF58" s="53"/>
      <c r="AG58" s="53"/>
      <c r="AH58" s="53"/>
      <c r="AI58" s="53"/>
      <c r="AJ58" s="53"/>
      <c r="AK58" s="53"/>
      <c r="AL58" s="53"/>
      <c r="AM58" s="53"/>
      <c r="AN58" s="53"/>
      <c r="AO58" s="353" t="s">
        <v>356</v>
      </c>
      <c r="AP58" s="350"/>
      <c r="AQ58" s="350"/>
      <c r="AR58" s="350"/>
      <c r="AS58" s="350"/>
      <c r="AT58" s="350"/>
      <c r="AU58" s="350"/>
      <c r="AV58" s="350"/>
      <c r="AW58" s="350"/>
      <c r="AX58" s="350"/>
      <c r="AY58" s="350"/>
      <c r="AZ58" s="350"/>
      <c r="BA58" s="350"/>
      <c r="BB58" s="351"/>
      <c r="BC58" s="354">
        <f>SUM(BC37:BC57)</f>
        <v>6725</v>
      </c>
      <c r="BD58" s="348"/>
      <c r="BE58" s="349"/>
      <c r="BF58" s="347" t="str">
        <f>IF(COUNTA(BF37:BF57)=0,"",SUMIF(BF37:BF57,"●",BC37:BC57)+SUM(BF37:BF57))</f>
        <v/>
      </c>
      <c r="BG58" s="348"/>
      <c r="BH58" s="349"/>
      <c r="CC58" s="53"/>
      <c r="CD58" s="53"/>
      <c r="CE58" s="53"/>
      <c r="CF58" s="53"/>
      <c r="CG58" s="53"/>
      <c r="CH58" s="53"/>
      <c r="CI58" s="53"/>
      <c r="CJ58" s="53"/>
      <c r="CK58" s="53"/>
      <c r="CL58" s="53"/>
      <c r="CM58" s="53"/>
      <c r="CN58" s="53"/>
      <c r="CO58" s="53"/>
      <c r="CP58" s="53"/>
      <c r="CQ58" s="53"/>
      <c r="CR58" s="53"/>
      <c r="CS58" s="53"/>
      <c r="CT58" s="53"/>
      <c r="CU58" s="53"/>
      <c r="CV58" s="53"/>
    </row>
    <row r="59" spans="1:100" ht="12.75" customHeight="1" x14ac:dyDescent="0.15">
      <c r="A59" s="338">
        <v>353045</v>
      </c>
      <c r="B59" s="339"/>
      <c r="C59" s="340"/>
      <c r="D59" s="352" t="s">
        <v>513</v>
      </c>
      <c r="E59" s="341"/>
      <c r="F59" s="341"/>
      <c r="G59" s="341"/>
      <c r="H59" s="341"/>
      <c r="I59" s="341"/>
      <c r="J59" s="341"/>
      <c r="K59" s="341"/>
      <c r="L59" s="341"/>
      <c r="M59" s="341"/>
      <c r="N59" s="342"/>
      <c r="O59" s="343">
        <v>370</v>
      </c>
      <c r="P59" s="344"/>
      <c r="Q59" s="344"/>
      <c r="R59" s="345"/>
      <c r="S59" s="344"/>
      <c r="T59" s="346"/>
      <c r="U59" s="53"/>
      <c r="V59" s="53"/>
      <c r="W59" s="53"/>
      <c r="X59" s="53"/>
      <c r="Y59" s="53"/>
      <c r="Z59" s="53"/>
      <c r="AA59" s="53"/>
      <c r="AB59" s="53"/>
      <c r="AC59" s="53"/>
      <c r="AD59" s="53"/>
      <c r="AE59" s="53"/>
      <c r="AF59" s="53"/>
      <c r="AG59" s="53"/>
      <c r="AH59" s="53"/>
      <c r="AI59" s="53"/>
      <c r="AJ59" s="53"/>
      <c r="AK59" s="53"/>
      <c r="AL59" s="53"/>
      <c r="AM59" s="53"/>
      <c r="AN59" s="53"/>
      <c r="AO59" s="338">
        <v>354046</v>
      </c>
      <c r="AP59" s="339"/>
      <c r="AQ59" s="340"/>
      <c r="AR59" s="352" t="s">
        <v>357</v>
      </c>
      <c r="AS59" s="341"/>
      <c r="AT59" s="341"/>
      <c r="AU59" s="341"/>
      <c r="AV59" s="341"/>
      <c r="AW59" s="341"/>
      <c r="AX59" s="341"/>
      <c r="AY59" s="341"/>
      <c r="AZ59" s="341"/>
      <c r="BA59" s="341"/>
      <c r="BB59" s="342"/>
      <c r="BC59" s="343">
        <v>470</v>
      </c>
      <c r="BD59" s="344"/>
      <c r="BE59" s="344"/>
      <c r="BF59" s="345"/>
      <c r="BG59" s="344"/>
      <c r="BH59" s="346"/>
      <c r="BI59" s="53"/>
      <c r="BJ59" s="53"/>
      <c r="BK59" s="53"/>
      <c r="BL59" s="530" t="s">
        <v>37</v>
      </c>
      <c r="BM59" s="530"/>
      <c r="BN59" s="530"/>
      <c r="BO59" s="530"/>
      <c r="BP59" s="530"/>
      <c r="BQ59" s="530"/>
      <c r="BR59" s="530"/>
      <c r="BS59" s="530"/>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row>
    <row r="60" spans="1:100" ht="12.75" customHeight="1" x14ac:dyDescent="0.15">
      <c r="A60" s="338">
        <v>353046</v>
      </c>
      <c r="B60" s="339"/>
      <c r="C60" s="340"/>
      <c r="D60" s="352" t="s">
        <v>313</v>
      </c>
      <c r="E60" s="341"/>
      <c r="F60" s="341"/>
      <c r="G60" s="341"/>
      <c r="H60" s="341"/>
      <c r="I60" s="341"/>
      <c r="J60" s="341"/>
      <c r="K60" s="341"/>
      <c r="L60" s="341"/>
      <c r="M60" s="341"/>
      <c r="N60" s="342"/>
      <c r="O60" s="343">
        <v>500</v>
      </c>
      <c r="P60" s="344"/>
      <c r="Q60" s="344"/>
      <c r="R60" s="345"/>
      <c r="S60" s="344"/>
      <c r="T60" s="346"/>
      <c r="U60" s="53"/>
      <c r="V60" s="53"/>
      <c r="W60" s="53"/>
      <c r="X60" s="53"/>
      <c r="Y60" s="53"/>
      <c r="Z60" s="53"/>
      <c r="AA60" s="53"/>
      <c r="AB60" s="53"/>
      <c r="AC60" s="53"/>
      <c r="AD60" s="53"/>
      <c r="AE60" s="53"/>
      <c r="AF60" s="53"/>
      <c r="AG60" s="53"/>
      <c r="AH60" s="53"/>
      <c r="AI60" s="53"/>
      <c r="AJ60" s="53"/>
      <c r="AK60" s="53"/>
      <c r="AL60" s="53"/>
      <c r="AM60" s="53"/>
      <c r="AN60" s="53"/>
      <c r="AO60" s="338">
        <v>354092</v>
      </c>
      <c r="AP60" s="339"/>
      <c r="AQ60" s="340"/>
      <c r="AR60" s="352" t="s">
        <v>508</v>
      </c>
      <c r="AS60" s="341"/>
      <c r="AT60" s="341"/>
      <c r="AU60" s="341"/>
      <c r="AV60" s="341"/>
      <c r="AW60" s="341"/>
      <c r="AX60" s="341"/>
      <c r="AY60" s="341"/>
      <c r="AZ60" s="341"/>
      <c r="BA60" s="341"/>
      <c r="BB60" s="342"/>
      <c r="BC60" s="343">
        <v>370</v>
      </c>
      <c r="BD60" s="344"/>
      <c r="BE60" s="344"/>
      <c r="BF60" s="345"/>
      <c r="BG60" s="344"/>
      <c r="BH60" s="346"/>
      <c r="BI60" s="53"/>
      <c r="BJ60" s="53"/>
      <c r="BK60" s="53"/>
      <c r="BL60" s="529" t="s">
        <v>38</v>
      </c>
      <c r="BM60" s="529"/>
      <c r="BN60" s="529"/>
      <c r="BO60" s="529"/>
      <c r="BP60" s="529" t="s">
        <v>39</v>
      </c>
      <c r="BQ60" s="529"/>
      <c r="BR60" s="529"/>
      <c r="BS60" s="529"/>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row>
    <row r="61" spans="1:100" ht="12.75" customHeight="1" x14ac:dyDescent="0.15">
      <c r="A61" s="338">
        <v>353047</v>
      </c>
      <c r="B61" s="339"/>
      <c r="C61" s="340"/>
      <c r="D61" s="352" t="s">
        <v>488</v>
      </c>
      <c r="E61" s="341"/>
      <c r="F61" s="341"/>
      <c r="G61" s="341"/>
      <c r="H61" s="341"/>
      <c r="I61" s="341"/>
      <c r="J61" s="341"/>
      <c r="K61" s="341"/>
      <c r="L61" s="341"/>
      <c r="M61" s="341"/>
      <c r="N61" s="342"/>
      <c r="O61" s="343">
        <v>110</v>
      </c>
      <c r="P61" s="344"/>
      <c r="Q61" s="344"/>
      <c r="R61" s="345"/>
      <c r="S61" s="344"/>
      <c r="T61" s="346"/>
      <c r="U61" s="53"/>
      <c r="V61" s="53"/>
      <c r="W61" s="53"/>
      <c r="X61" s="53"/>
      <c r="Y61" s="53"/>
      <c r="Z61" s="53"/>
      <c r="AA61" s="53"/>
      <c r="AB61" s="53"/>
      <c r="AC61" s="53"/>
      <c r="AD61" s="53"/>
      <c r="AE61" s="53"/>
      <c r="AF61" s="53"/>
      <c r="AG61" s="53"/>
      <c r="AH61" s="53"/>
      <c r="AI61" s="53"/>
      <c r="AJ61" s="53"/>
      <c r="AK61" s="53"/>
      <c r="AL61" s="53"/>
      <c r="AM61" s="53"/>
      <c r="AN61" s="53"/>
      <c r="AO61" s="338">
        <v>354047</v>
      </c>
      <c r="AP61" s="339"/>
      <c r="AQ61" s="340"/>
      <c r="AR61" s="352" t="s">
        <v>509</v>
      </c>
      <c r="AS61" s="341"/>
      <c r="AT61" s="341"/>
      <c r="AU61" s="341"/>
      <c r="AV61" s="341"/>
      <c r="AW61" s="341"/>
      <c r="AX61" s="341"/>
      <c r="AY61" s="341"/>
      <c r="AZ61" s="341"/>
      <c r="BA61" s="341"/>
      <c r="BB61" s="342"/>
      <c r="BC61" s="343">
        <v>403</v>
      </c>
      <c r="BD61" s="344"/>
      <c r="BE61" s="344"/>
      <c r="BF61" s="345"/>
      <c r="BG61" s="344"/>
      <c r="BH61" s="346"/>
      <c r="BI61" s="53"/>
      <c r="BJ61" s="53"/>
      <c r="BK61" s="53"/>
      <c r="BL61" s="529" t="s">
        <v>40</v>
      </c>
      <c r="BM61" s="529"/>
      <c r="BN61" s="529"/>
      <c r="BO61" s="529"/>
      <c r="BP61" s="529">
        <v>2.6</v>
      </c>
      <c r="BQ61" s="529"/>
      <c r="BR61" s="529"/>
      <c r="BS61" s="529"/>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row>
    <row r="62" spans="1:100" ht="12.75" customHeight="1" x14ac:dyDescent="0.15">
      <c r="A62" s="338">
        <v>353102</v>
      </c>
      <c r="B62" s="339"/>
      <c r="C62" s="340"/>
      <c r="D62" s="107" t="s">
        <v>552</v>
      </c>
      <c r="E62" s="341"/>
      <c r="F62" s="341"/>
      <c r="G62" s="341"/>
      <c r="H62" s="341"/>
      <c r="I62" s="341"/>
      <c r="J62" s="341"/>
      <c r="K62" s="341"/>
      <c r="L62" s="341"/>
      <c r="M62" s="341"/>
      <c r="N62" s="342"/>
      <c r="O62" s="343">
        <v>210</v>
      </c>
      <c r="P62" s="344"/>
      <c r="Q62" s="344"/>
      <c r="R62" s="345"/>
      <c r="S62" s="344"/>
      <c r="T62" s="346"/>
      <c r="U62" s="53"/>
      <c r="V62" s="53"/>
      <c r="W62" s="53"/>
      <c r="X62" s="53"/>
      <c r="Y62" s="53"/>
      <c r="Z62" s="53"/>
      <c r="AA62" s="53"/>
      <c r="AB62" s="53"/>
      <c r="AC62" s="53"/>
      <c r="AD62" s="53"/>
      <c r="AE62" s="53"/>
      <c r="AF62" s="53"/>
      <c r="AG62" s="53"/>
      <c r="AH62" s="53"/>
      <c r="AI62" s="53"/>
      <c r="AJ62" s="53"/>
      <c r="AK62" s="53"/>
      <c r="AL62" s="53"/>
      <c r="AM62" s="53"/>
      <c r="AN62" s="53"/>
      <c r="AO62" s="338">
        <v>354048</v>
      </c>
      <c r="AP62" s="339"/>
      <c r="AQ62" s="340"/>
      <c r="AR62" s="352" t="s">
        <v>358</v>
      </c>
      <c r="AS62" s="341"/>
      <c r="AT62" s="341"/>
      <c r="AU62" s="341"/>
      <c r="AV62" s="341"/>
      <c r="AW62" s="341"/>
      <c r="AX62" s="341"/>
      <c r="AY62" s="341"/>
      <c r="AZ62" s="341"/>
      <c r="BA62" s="341"/>
      <c r="BB62" s="342"/>
      <c r="BC62" s="343">
        <v>410</v>
      </c>
      <c r="BD62" s="344"/>
      <c r="BE62" s="344"/>
      <c r="BF62" s="345"/>
      <c r="BG62" s="344"/>
      <c r="BH62" s="346"/>
      <c r="BI62" s="53"/>
      <c r="BJ62" s="53"/>
      <c r="BK62" s="53"/>
      <c r="BL62" s="529" t="s">
        <v>41</v>
      </c>
      <c r="BM62" s="529"/>
      <c r="BN62" s="529"/>
      <c r="BO62" s="529"/>
      <c r="BP62" s="529">
        <v>3</v>
      </c>
      <c r="BQ62" s="529"/>
      <c r="BR62" s="529"/>
      <c r="BS62" s="529"/>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row>
    <row r="63" spans="1:100" ht="12.75" customHeight="1" x14ac:dyDescent="0.15">
      <c r="A63" s="338">
        <v>353048</v>
      </c>
      <c r="B63" s="339"/>
      <c r="C63" s="340"/>
      <c r="D63" s="352" t="s">
        <v>314</v>
      </c>
      <c r="E63" s="341"/>
      <c r="F63" s="341"/>
      <c r="G63" s="341"/>
      <c r="H63" s="341"/>
      <c r="I63" s="341"/>
      <c r="J63" s="341"/>
      <c r="K63" s="341"/>
      <c r="L63" s="341"/>
      <c r="M63" s="341"/>
      <c r="N63" s="342"/>
      <c r="O63" s="343">
        <v>596</v>
      </c>
      <c r="P63" s="344"/>
      <c r="Q63" s="344"/>
      <c r="R63" s="345"/>
      <c r="S63" s="344"/>
      <c r="T63" s="346"/>
      <c r="U63" s="53"/>
      <c r="V63" s="53"/>
      <c r="W63" s="53"/>
      <c r="X63" s="53"/>
      <c r="Y63" s="53"/>
      <c r="Z63" s="53"/>
      <c r="AA63" s="53"/>
      <c r="AB63" s="53"/>
      <c r="AC63" s="53"/>
      <c r="AD63" s="53"/>
      <c r="AE63" s="53"/>
      <c r="AF63" s="53"/>
      <c r="AG63" s="53"/>
      <c r="AH63" s="53"/>
      <c r="AI63" s="53"/>
      <c r="AJ63" s="53"/>
      <c r="AK63" s="53"/>
      <c r="AL63" s="53"/>
      <c r="AM63" s="53"/>
      <c r="AN63" s="53"/>
      <c r="AO63" s="338">
        <v>354049</v>
      </c>
      <c r="AP63" s="339"/>
      <c r="AQ63" s="340"/>
      <c r="AR63" s="352" t="s">
        <v>359</v>
      </c>
      <c r="AS63" s="341"/>
      <c r="AT63" s="341"/>
      <c r="AU63" s="341"/>
      <c r="AV63" s="341"/>
      <c r="AW63" s="341"/>
      <c r="AX63" s="341"/>
      <c r="AY63" s="341"/>
      <c r="AZ63" s="341"/>
      <c r="BA63" s="341"/>
      <c r="BB63" s="342"/>
      <c r="BC63" s="343">
        <v>510</v>
      </c>
      <c r="BD63" s="344"/>
      <c r="BE63" s="344"/>
      <c r="BF63" s="345"/>
      <c r="BG63" s="344"/>
      <c r="BH63" s="346"/>
      <c r="BI63" s="53"/>
      <c r="BJ63" s="53"/>
      <c r="BK63" s="53"/>
      <c r="BL63" s="529" t="s">
        <v>42</v>
      </c>
      <c r="BM63" s="529"/>
      <c r="BN63" s="529"/>
      <c r="BO63" s="529"/>
      <c r="BP63" s="529">
        <v>4.2</v>
      </c>
      <c r="BQ63" s="529"/>
      <c r="BR63" s="529"/>
      <c r="BS63" s="529"/>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row>
    <row r="64" spans="1:100" ht="12.75" customHeight="1" x14ac:dyDescent="0.15">
      <c r="A64" s="353" t="s">
        <v>315</v>
      </c>
      <c r="B64" s="350"/>
      <c r="C64" s="350"/>
      <c r="D64" s="350"/>
      <c r="E64" s="350"/>
      <c r="F64" s="350"/>
      <c r="G64" s="350"/>
      <c r="H64" s="350"/>
      <c r="I64" s="350"/>
      <c r="J64" s="350"/>
      <c r="K64" s="350"/>
      <c r="L64" s="350"/>
      <c r="M64" s="350"/>
      <c r="N64" s="351"/>
      <c r="O64" s="354">
        <f>SUM(O48:O63)</f>
        <v>6391</v>
      </c>
      <c r="P64" s="348"/>
      <c r="Q64" s="349"/>
      <c r="R64" s="347" t="str">
        <f>IF(COUNTA(R48:R63)=0,"",SUMIF(R48:R63,"●",O48:O63)+SUM(R48:R63))</f>
        <v/>
      </c>
      <c r="S64" s="348"/>
      <c r="T64" s="349"/>
      <c r="U64" s="53"/>
      <c r="V64" s="53"/>
      <c r="W64" s="53"/>
      <c r="X64" s="53"/>
      <c r="Y64" s="53"/>
      <c r="Z64" s="53"/>
      <c r="AA64" s="53"/>
      <c r="AB64" s="53"/>
      <c r="AC64" s="53"/>
      <c r="AD64" s="53"/>
      <c r="AE64" s="53"/>
      <c r="AF64" s="53"/>
      <c r="AG64" s="53"/>
      <c r="AH64" s="53"/>
      <c r="AI64" s="53"/>
      <c r="AJ64" s="53"/>
      <c r="AK64" s="53"/>
      <c r="AL64" s="53"/>
      <c r="AM64" s="53"/>
      <c r="AN64" s="53"/>
      <c r="AO64" s="338">
        <v>354050</v>
      </c>
      <c r="AP64" s="339"/>
      <c r="AQ64" s="340"/>
      <c r="AR64" s="352" t="s">
        <v>360</v>
      </c>
      <c r="AS64" s="341"/>
      <c r="AT64" s="341"/>
      <c r="AU64" s="341"/>
      <c r="AV64" s="341"/>
      <c r="AW64" s="341"/>
      <c r="AX64" s="341"/>
      <c r="AY64" s="341"/>
      <c r="AZ64" s="341"/>
      <c r="BA64" s="341"/>
      <c r="BB64" s="342"/>
      <c r="BC64" s="343">
        <v>600</v>
      </c>
      <c r="BD64" s="344"/>
      <c r="BE64" s="344"/>
      <c r="BF64" s="345"/>
      <c r="BG64" s="344"/>
      <c r="BH64" s="346"/>
      <c r="BI64" s="53"/>
      <c r="BJ64" s="53"/>
      <c r="BK64" s="53"/>
      <c r="BL64" s="549" t="s">
        <v>43</v>
      </c>
      <c r="BM64" s="549"/>
      <c r="BN64" s="549"/>
      <c r="BO64" s="549"/>
      <c r="BP64" s="549"/>
      <c r="BQ64" s="549"/>
      <c r="BR64" s="549"/>
      <c r="BS64" s="549"/>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row>
    <row r="65" spans="1:100" ht="12.75" customHeight="1" x14ac:dyDescent="0.15">
      <c r="A65" s="338">
        <v>353049</v>
      </c>
      <c r="B65" s="339"/>
      <c r="C65" s="340"/>
      <c r="D65" s="352" t="s">
        <v>316</v>
      </c>
      <c r="E65" s="341"/>
      <c r="F65" s="341"/>
      <c r="G65" s="341"/>
      <c r="H65" s="341"/>
      <c r="I65" s="341"/>
      <c r="J65" s="341"/>
      <c r="K65" s="341"/>
      <c r="L65" s="341"/>
      <c r="M65" s="341"/>
      <c r="N65" s="342"/>
      <c r="O65" s="343">
        <v>250</v>
      </c>
      <c r="P65" s="344"/>
      <c r="Q65" s="344"/>
      <c r="R65" s="345"/>
      <c r="S65" s="344"/>
      <c r="T65" s="346"/>
      <c r="U65" s="53"/>
      <c r="V65" s="53"/>
      <c r="W65" s="53"/>
      <c r="X65" s="53"/>
      <c r="Y65" s="53"/>
      <c r="Z65" s="53"/>
      <c r="AA65" s="53"/>
      <c r="AB65" s="53"/>
      <c r="AC65" s="53"/>
      <c r="AD65" s="53"/>
      <c r="AE65" s="53"/>
      <c r="AF65" s="53"/>
      <c r="AG65" s="53"/>
      <c r="AH65" s="53"/>
      <c r="AI65" s="53"/>
      <c r="AJ65" s="53"/>
      <c r="AK65" s="53"/>
      <c r="AL65" s="53"/>
      <c r="AM65" s="53"/>
      <c r="AN65" s="53"/>
      <c r="AO65" s="338">
        <v>354051</v>
      </c>
      <c r="AP65" s="339"/>
      <c r="AQ65" s="340"/>
      <c r="AR65" s="352" t="s">
        <v>361</v>
      </c>
      <c r="AS65" s="341"/>
      <c r="AT65" s="341"/>
      <c r="AU65" s="341"/>
      <c r="AV65" s="341"/>
      <c r="AW65" s="341"/>
      <c r="AX65" s="341"/>
      <c r="AY65" s="341"/>
      <c r="AZ65" s="341"/>
      <c r="BA65" s="341"/>
      <c r="BB65" s="342"/>
      <c r="BC65" s="343">
        <v>600</v>
      </c>
      <c r="BD65" s="344"/>
      <c r="BE65" s="344"/>
      <c r="BF65" s="345"/>
      <c r="BG65" s="344"/>
      <c r="BH65" s="346"/>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row>
    <row r="66" spans="1:100" ht="12.75" customHeight="1" x14ac:dyDescent="0.15">
      <c r="A66" s="338">
        <v>353050</v>
      </c>
      <c r="B66" s="339"/>
      <c r="C66" s="340"/>
      <c r="D66" s="352" t="s">
        <v>317</v>
      </c>
      <c r="E66" s="341"/>
      <c r="F66" s="341"/>
      <c r="G66" s="341"/>
      <c r="H66" s="341"/>
      <c r="I66" s="341"/>
      <c r="J66" s="341"/>
      <c r="K66" s="341"/>
      <c r="L66" s="341"/>
      <c r="M66" s="341"/>
      <c r="N66" s="342"/>
      <c r="O66" s="343">
        <v>300</v>
      </c>
      <c r="P66" s="344"/>
      <c r="Q66" s="344"/>
      <c r="R66" s="345"/>
      <c r="S66" s="344"/>
      <c r="T66" s="346"/>
      <c r="U66" s="53"/>
      <c r="V66" s="53"/>
      <c r="W66" s="53"/>
      <c r="X66" s="53"/>
      <c r="Y66" s="53"/>
      <c r="Z66" s="53"/>
      <c r="AA66" s="53"/>
      <c r="AB66" s="53"/>
      <c r="AC66" s="53"/>
      <c r="AD66" s="53"/>
      <c r="AE66" s="53"/>
      <c r="AF66" s="53"/>
      <c r="AG66" s="53"/>
      <c r="AH66" s="53"/>
      <c r="AI66" s="53"/>
      <c r="AJ66" s="53"/>
      <c r="AK66" s="53"/>
      <c r="AL66" s="53"/>
      <c r="AM66" s="53"/>
      <c r="AN66" s="53"/>
      <c r="AO66" s="338">
        <v>354052</v>
      </c>
      <c r="AP66" s="339"/>
      <c r="AQ66" s="340"/>
      <c r="AR66" s="352" t="s">
        <v>362</v>
      </c>
      <c r="AS66" s="341"/>
      <c r="AT66" s="341"/>
      <c r="AU66" s="341"/>
      <c r="AV66" s="341"/>
      <c r="AW66" s="341"/>
      <c r="AX66" s="341"/>
      <c r="AY66" s="341"/>
      <c r="AZ66" s="341"/>
      <c r="BA66" s="341"/>
      <c r="BB66" s="342"/>
      <c r="BC66" s="343">
        <v>310</v>
      </c>
      <c r="BD66" s="344"/>
      <c r="BE66" s="344"/>
      <c r="BF66" s="345"/>
      <c r="BG66" s="344"/>
      <c r="BH66" s="346"/>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row>
    <row r="67" spans="1:100" ht="12.75" customHeight="1" thickBot="1" x14ac:dyDescent="0.2">
      <c r="A67" s="338">
        <v>353051</v>
      </c>
      <c r="B67" s="339"/>
      <c r="C67" s="340"/>
      <c r="D67" s="352" t="s">
        <v>489</v>
      </c>
      <c r="E67" s="341"/>
      <c r="F67" s="341"/>
      <c r="G67" s="341"/>
      <c r="H67" s="341"/>
      <c r="I67" s="341"/>
      <c r="J67" s="341"/>
      <c r="K67" s="341"/>
      <c r="L67" s="341"/>
      <c r="M67" s="341"/>
      <c r="N67" s="342"/>
      <c r="O67" s="343">
        <v>200</v>
      </c>
      <c r="P67" s="344"/>
      <c r="Q67" s="344"/>
      <c r="R67" s="345"/>
      <c r="S67" s="344"/>
      <c r="T67" s="346"/>
      <c r="U67" s="53"/>
      <c r="V67" s="53"/>
      <c r="W67" s="53"/>
      <c r="X67" s="53"/>
      <c r="Y67" s="53"/>
      <c r="Z67" s="53"/>
      <c r="AA67" s="53"/>
      <c r="AB67" s="53"/>
      <c r="AC67" s="53"/>
      <c r="AD67" s="53"/>
      <c r="AE67" s="53"/>
      <c r="AF67" s="53"/>
      <c r="AG67" s="53"/>
      <c r="AH67" s="53"/>
      <c r="AI67" s="53"/>
      <c r="AJ67" s="53"/>
      <c r="AK67" s="53"/>
      <c r="AL67" s="53"/>
      <c r="AM67" s="53"/>
      <c r="AN67" s="53"/>
      <c r="AO67" s="338">
        <v>354053</v>
      </c>
      <c r="AP67" s="339"/>
      <c r="AQ67" s="340"/>
      <c r="AR67" s="352" t="s">
        <v>363</v>
      </c>
      <c r="AS67" s="341"/>
      <c r="AT67" s="341"/>
      <c r="AU67" s="341"/>
      <c r="AV67" s="341"/>
      <c r="AW67" s="341"/>
      <c r="AX67" s="341"/>
      <c r="AY67" s="341"/>
      <c r="AZ67" s="341"/>
      <c r="BA67" s="341"/>
      <c r="BB67" s="342"/>
      <c r="BC67" s="343">
        <v>370</v>
      </c>
      <c r="BD67" s="344"/>
      <c r="BE67" s="344"/>
      <c r="BF67" s="345"/>
      <c r="BG67" s="344"/>
      <c r="BH67" s="346"/>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row>
    <row r="68" spans="1:100" ht="12.75" customHeight="1" x14ac:dyDescent="0.15">
      <c r="A68" s="338">
        <v>353052</v>
      </c>
      <c r="B68" s="339"/>
      <c r="C68" s="340"/>
      <c r="D68" s="352" t="s">
        <v>318</v>
      </c>
      <c r="E68" s="341"/>
      <c r="F68" s="341"/>
      <c r="G68" s="341"/>
      <c r="H68" s="341"/>
      <c r="I68" s="341"/>
      <c r="J68" s="341"/>
      <c r="K68" s="341"/>
      <c r="L68" s="341"/>
      <c r="M68" s="341"/>
      <c r="N68" s="342"/>
      <c r="O68" s="343">
        <v>590</v>
      </c>
      <c r="P68" s="344"/>
      <c r="Q68" s="344"/>
      <c r="R68" s="345"/>
      <c r="S68" s="344"/>
      <c r="T68" s="346"/>
      <c r="U68" s="53"/>
      <c r="V68" s="53"/>
      <c r="W68" s="53"/>
      <c r="X68" s="53"/>
      <c r="Y68" s="53"/>
      <c r="Z68" s="53"/>
      <c r="AA68" s="53"/>
      <c r="AB68" s="53"/>
      <c r="AC68" s="53"/>
      <c r="AD68" s="53"/>
      <c r="AE68" s="53"/>
      <c r="AF68" s="53"/>
      <c r="AG68" s="53"/>
      <c r="AH68" s="53"/>
      <c r="AI68" s="53"/>
      <c r="AJ68" s="53"/>
      <c r="AK68" s="53"/>
      <c r="AL68" s="53"/>
      <c r="AM68" s="53"/>
      <c r="AN68" s="53"/>
      <c r="AO68" s="338">
        <v>354054</v>
      </c>
      <c r="AP68" s="339"/>
      <c r="AQ68" s="340"/>
      <c r="AR68" s="352" t="s">
        <v>364</v>
      </c>
      <c r="AS68" s="341"/>
      <c r="AT68" s="341"/>
      <c r="AU68" s="341"/>
      <c r="AV68" s="341"/>
      <c r="AW68" s="341"/>
      <c r="AX68" s="341"/>
      <c r="AY68" s="341"/>
      <c r="AZ68" s="341"/>
      <c r="BA68" s="341"/>
      <c r="BB68" s="342"/>
      <c r="BC68" s="343">
        <v>500</v>
      </c>
      <c r="BD68" s="344"/>
      <c r="BE68" s="344"/>
      <c r="BF68" s="345"/>
      <c r="BG68" s="344"/>
      <c r="BH68" s="346"/>
      <c r="BI68" s="53"/>
      <c r="BJ68" s="53"/>
      <c r="BK68" s="53"/>
      <c r="BL68" s="360" t="s">
        <v>59</v>
      </c>
      <c r="BM68" s="361"/>
      <c r="BN68" s="361"/>
      <c r="BO68" s="361"/>
      <c r="BP68" s="362"/>
      <c r="BQ68" s="361" t="s">
        <v>60</v>
      </c>
      <c r="BR68" s="361"/>
      <c r="BS68" s="361"/>
      <c r="BT68" s="361"/>
      <c r="BU68" s="361"/>
      <c r="BV68" s="362"/>
      <c r="BW68" s="361" t="s">
        <v>61</v>
      </c>
      <c r="BX68" s="361"/>
      <c r="BY68" s="560"/>
      <c r="BZ68" s="53"/>
      <c r="CA68" s="53"/>
      <c r="CB68" s="53"/>
      <c r="CC68" s="53"/>
      <c r="CD68" s="53"/>
      <c r="CE68" s="53"/>
      <c r="CF68" s="53"/>
      <c r="CG68" s="53"/>
      <c r="CH68" s="53"/>
      <c r="CI68" s="53"/>
      <c r="CJ68" s="53"/>
      <c r="CK68" s="53"/>
      <c r="CL68" s="53"/>
      <c r="CM68" s="53"/>
      <c r="CN68" s="53"/>
    </row>
    <row r="69" spans="1:100" ht="12.75" customHeight="1" thickBot="1" x14ac:dyDescent="0.2">
      <c r="A69" s="338">
        <v>353053</v>
      </c>
      <c r="B69" s="339"/>
      <c r="C69" s="340"/>
      <c r="D69" s="352" t="s">
        <v>319</v>
      </c>
      <c r="E69" s="341"/>
      <c r="F69" s="341"/>
      <c r="G69" s="341"/>
      <c r="H69" s="341"/>
      <c r="I69" s="341"/>
      <c r="J69" s="341"/>
      <c r="K69" s="341"/>
      <c r="L69" s="341"/>
      <c r="M69" s="341"/>
      <c r="N69" s="342"/>
      <c r="O69" s="343">
        <v>700</v>
      </c>
      <c r="P69" s="344"/>
      <c r="Q69" s="344"/>
      <c r="R69" s="345"/>
      <c r="S69" s="344"/>
      <c r="T69" s="346"/>
      <c r="U69" s="53"/>
      <c r="V69" s="53"/>
      <c r="W69" s="53"/>
      <c r="X69" s="53"/>
      <c r="Y69" s="53"/>
      <c r="Z69" s="53"/>
      <c r="AA69" s="53"/>
      <c r="AB69" s="53"/>
      <c r="AC69" s="53"/>
      <c r="AD69" s="53"/>
      <c r="AE69" s="53"/>
      <c r="AF69" s="53"/>
      <c r="AG69" s="53"/>
      <c r="AH69" s="53"/>
      <c r="AI69" s="53"/>
      <c r="AJ69" s="53"/>
      <c r="AK69" s="53"/>
      <c r="AL69" s="53"/>
      <c r="AM69" s="53"/>
      <c r="AN69" s="53"/>
      <c r="AO69" s="338">
        <v>354055</v>
      </c>
      <c r="AP69" s="339"/>
      <c r="AQ69" s="340"/>
      <c r="AR69" s="352" t="s">
        <v>496</v>
      </c>
      <c r="AS69" s="341"/>
      <c r="AT69" s="341"/>
      <c r="AU69" s="341"/>
      <c r="AV69" s="341"/>
      <c r="AW69" s="341"/>
      <c r="AX69" s="341"/>
      <c r="AY69" s="341"/>
      <c r="AZ69" s="341"/>
      <c r="BA69" s="341"/>
      <c r="BB69" s="342"/>
      <c r="BC69" s="343">
        <v>530</v>
      </c>
      <c r="BD69" s="344"/>
      <c r="BE69" s="344"/>
      <c r="BF69" s="345"/>
      <c r="BG69" s="344"/>
      <c r="BH69" s="346"/>
      <c r="BI69" s="53"/>
      <c r="BJ69" s="53"/>
      <c r="BK69" s="53"/>
      <c r="BL69" s="363" t="s">
        <v>65</v>
      </c>
      <c r="BM69" s="364"/>
      <c r="BN69" s="364"/>
      <c r="BO69" s="364"/>
      <c r="BP69" s="365"/>
      <c r="BQ69" s="550">
        <f>AB53+BP49</f>
        <v>69648</v>
      </c>
      <c r="BR69" s="550"/>
      <c r="BS69" s="550"/>
      <c r="BT69" s="550"/>
      <c r="BU69" s="355" t="s">
        <v>62</v>
      </c>
      <c r="BV69" s="356"/>
      <c r="BW69" s="561" t="s">
        <v>511</v>
      </c>
      <c r="BX69" s="561"/>
      <c r="BY69" s="562"/>
      <c r="BZ69" s="53"/>
      <c r="CA69" s="53"/>
      <c r="CB69" s="53"/>
      <c r="CC69" s="53"/>
      <c r="CD69" s="53"/>
      <c r="CE69" s="53"/>
      <c r="CF69" s="53"/>
      <c r="CG69" s="53"/>
      <c r="CH69" s="53"/>
      <c r="CI69" s="53"/>
      <c r="CJ69" s="53"/>
      <c r="CK69" s="53"/>
      <c r="CL69" s="53"/>
      <c r="CM69" s="53"/>
      <c r="CN69" s="53"/>
    </row>
    <row r="70" spans="1:100" ht="12.75" customHeight="1" thickBot="1" x14ac:dyDescent="0.2">
      <c r="A70" s="338">
        <v>353054</v>
      </c>
      <c r="B70" s="339"/>
      <c r="C70" s="340"/>
      <c r="D70" s="352" t="s">
        <v>320</v>
      </c>
      <c r="E70" s="341"/>
      <c r="F70" s="341"/>
      <c r="G70" s="341"/>
      <c r="H70" s="341"/>
      <c r="I70" s="341"/>
      <c r="J70" s="341"/>
      <c r="K70" s="341"/>
      <c r="L70" s="341"/>
      <c r="M70" s="341"/>
      <c r="N70" s="342"/>
      <c r="O70" s="343">
        <v>400</v>
      </c>
      <c r="P70" s="344"/>
      <c r="Q70" s="344"/>
      <c r="R70" s="345"/>
      <c r="S70" s="344"/>
      <c r="T70" s="346"/>
      <c r="U70" s="53"/>
      <c r="V70" s="53"/>
      <c r="W70" s="53"/>
      <c r="X70" s="53"/>
      <c r="Y70" s="53"/>
      <c r="Z70" s="53"/>
      <c r="AA70" s="53"/>
      <c r="AB70" s="53"/>
      <c r="AC70" s="53"/>
      <c r="AD70" s="53"/>
      <c r="AE70" s="53"/>
      <c r="AF70" s="53"/>
      <c r="AG70" s="53"/>
      <c r="AH70" s="53"/>
      <c r="AI70" s="53"/>
      <c r="AJ70" s="53"/>
      <c r="AK70" s="53"/>
      <c r="AL70" s="53"/>
      <c r="AM70" s="53"/>
      <c r="AN70" s="53"/>
      <c r="AO70" s="338">
        <v>354056</v>
      </c>
      <c r="AP70" s="339"/>
      <c r="AQ70" s="340"/>
      <c r="AR70" s="352" t="s">
        <v>365</v>
      </c>
      <c r="AS70" s="341"/>
      <c r="AT70" s="341"/>
      <c r="AU70" s="341"/>
      <c r="AV70" s="341"/>
      <c r="AW70" s="341"/>
      <c r="AX70" s="341"/>
      <c r="AY70" s="341"/>
      <c r="AZ70" s="341"/>
      <c r="BA70" s="341"/>
      <c r="BB70" s="342"/>
      <c r="BC70" s="343">
        <v>400</v>
      </c>
      <c r="BD70" s="344"/>
      <c r="BE70" s="344"/>
      <c r="BF70" s="345"/>
      <c r="BG70" s="344"/>
      <c r="BH70" s="346"/>
      <c r="BI70" s="53"/>
      <c r="BJ70" s="53"/>
      <c r="BK70" s="53"/>
      <c r="BL70" s="357" t="s">
        <v>63</v>
      </c>
      <c r="BM70" s="358"/>
      <c r="BN70" s="358"/>
      <c r="BO70" s="358"/>
      <c r="BP70" s="359"/>
      <c r="BQ70" s="557">
        <f>BQ69</f>
        <v>69648</v>
      </c>
      <c r="BR70" s="557"/>
      <c r="BS70" s="557"/>
      <c r="BT70" s="557"/>
      <c r="BU70" s="558" t="s">
        <v>62</v>
      </c>
      <c r="BV70" s="558"/>
      <c r="BW70" s="558"/>
      <c r="BX70" s="558"/>
      <c r="BY70" s="559"/>
      <c r="BZ70" s="53"/>
      <c r="CA70" s="53"/>
      <c r="CB70" s="53"/>
      <c r="CC70" s="53"/>
      <c r="CD70" s="53"/>
      <c r="CE70" s="53"/>
      <c r="CF70" s="53"/>
      <c r="CG70" s="53"/>
      <c r="CH70" s="53"/>
      <c r="CI70" s="53"/>
      <c r="CJ70" s="53"/>
      <c r="CK70" s="53"/>
      <c r="CL70" s="53"/>
      <c r="CM70" s="53"/>
      <c r="CN70" s="53"/>
    </row>
    <row r="71" spans="1:100" ht="12.75" customHeight="1" x14ac:dyDescent="0.15">
      <c r="A71" s="338">
        <v>353055</v>
      </c>
      <c r="B71" s="339"/>
      <c r="C71" s="340"/>
      <c r="D71" s="352" t="s">
        <v>321</v>
      </c>
      <c r="E71" s="341"/>
      <c r="F71" s="341"/>
      <c r="G71" s="341"/>
      <c r="H71" s="341"/>
      <c r="I71" s="341"/>
      <c r="J71" s="341"/>
      <c r="K71" s="341"/>
      <c r="L71" s="341"/>
      <c r="M71" s="341"/>
      <c r="N71" s="342"/>
      <c r="O71" s="343">
        <v>300</v>
      </c>
      <c r="P71" s="344"/>
      <c r="Q71" s="344"/>
      <c r="R71" s="345"/>
      <c r="S71" s="344"/>
      <c r="T71" s="346"/>
      <c r="U71" s="53"/>
      <c r="V71" s="53"/>
      <c r="W71" s="53"/>
      <c r="X71" s="53"/>
      <c r="Y71" s="53"/>
      <c r="Z71" s="53"/>
      <c r="AA71" s="53"/>
      <c r="AB71" s="53"/>
      <c r="AC71" s="53"/>
      <c r="AD71" s="53"/>
      <c r="AE71" s="53"/>
      <c r="AF71" s="53"/>
      <c r="AG71" s="53"/>
      <c r="AH71" s="53"/>
      <c r="AI71" s="53"/>
      <c r="AJ71" s="53"/>
      <c r="AK71" s="53"/>
      <c r="AL71" s="53"/>
      <c r="AM71" s="53"/>
      <c r="AN71" s="53"/>
      <c r="AO71" s="338">
        <v>354057</v>
      </c>
      <c r="AP71" s="339"/>
      <c r="AQ71" s="340"/>
      <c r="AR71" s="352" t="s">
        <v>366</v>
      </c>
      <c r="AS71" s="341"/>
      <c r="AT71" s="341"/>
      <c r="AU71" s="341"/>
      <c r="AV71" s="341"/>
      <c r="AW71" s="341"/>
      <c r="AX71" s="341"/>
      <c r="AY71" s="341"/>
      <c r="AZ71" s="341"/>
      <c r="BA71" s="341"/>
      <c r="BB71" s="342"/>
      <c r="BC71" s="343">
        <v>440</v>
      </c>
      <c r="BD71" s="344"/>
      <c r="BE71" s="344"/>
      <c r="BF71" s="345"/>
      <c r="BG71" s="344"/>
      <c r="BH71" s="346"/>
      <c r="BI71" s="53"/>
      <c r="BJ71" s="53"/>
      <c r="BK71" s="53"/>
      <c r="BL71" s="555" t="s">
        <v>64</v>
      </c>
      <c r="BM71" s="555"/>
      <c r="BN71" s="555"/>
      <c r="BO71" s="555"/>
      <c r="BP71" s="555"/>
      <c r="BQ71" s="555"/>
      <c r="BR71" s="555"/>
      <c r="BS71" s="555"/>
      <c r="BT71" s="555"/>
      <c r="BU71" s="555"/>
      <c r="BV71" s="555"/>
      <c r="BW71" s="555"/>
      <c r="BX71" s="555"/>
      <c r="BY71" s="555"/>
      <c r="BZ71" s="53"/>
      <c r="CA71" s="53"/>
      <c r="CB71" s="53"/>
      <c r="CC71" s="53"/>
      <c r="CD71" s="53"/>
      <c r="CE71" s="53"/>
      <c r="CF71" s="53"/>
      <c r="CG71" s="53"/>
      <c r="CH71" s="53"/>
      <c r="CI71" s="53"/>
      <c r="CJ71" s="53"/>
      <c r="CK71" s="53"/>
      <c r="CL71" s="53"/>
      <c r="CM71" s="53"/>
      <c r="CN71" s="53"/>
    </row>
    <row r="72" spans="1:100" ht="12.75" customHeight="1" x14ac:dyDescent="0.15">
      <c r="A72" s="338">
        <v>353101</v>
      </c>
      <c r="B72" s="339"/>
      <c r="C72" s="340"/>
      <c r="D72" s="352" t="s">
        <v>517</v>
      </c>
      <c r="E72" s="341"/>
      <c r="F72" s="341"/>
      <c r="G72" s="341"/>
      <c r="H72" s="341"/>
      <c r="I72" s="341"/>
      <c r="J72" s="341"/>
      <c r="K72" s="341"/>
      <c r="L72" s="341"/>
      <c r="M72" s="341"/>
      <c r="N72" s="342"/>
      <c r="O72" s="343">
        <v>340</v>
      </c>
      <c r="P72" s="344"/>
      <c r="Q72" s="344"/>
      <c r="R72" s="345"/>
      <c r="S72" s="344"/>
      <c r="T72" s="346"/>
      <c r="U72" s="53"/>
      <c r="V72" s="53"/>
      <c r="W72" s="53"/>
      <c r="X72" s="53"/>
      <c r="Y72" s="53"/>
      <c r="Z72" s="53"/>
      <c r="AA72" s="53"/>
      <c r="AB72" s="53"/>
      <c r="AC72" s="53"/>
      <c r="AD72" s="53"/>
      <c r="AE72" s="53"/>
      <c r="AF72" s="53"/>
      <c r="AG72" s="53"/>
      <c r="AH72" s="53"/>
      <c r="AI72" s="53"/>
      <c r="AJ72" s="53"/>
      <c r="AK72" s="53"/>
      <c r="AL72" s="53"/>
      <c r="AM72" s="53"/>
      <c r="AN72" s="53"/>
      <c r="AO72" s="338">
        <v>354058</v>
      </c>
      <c r="AP72" s="339"/>
      <c r="AQ72" s="340"/>
      <c r="AR72" s="352" t="s">
        <v>367</v>
      </c>
      <c r="AS72" s="341"/>
      <c r="AT72" s="341"/>
      <c r="AU72" s="341"/>
      <c r="AV72" s="341"/>
      <c r="AW72" s="341"/>
      <c r="AX72" s="341"/>
      <c r="AY72" s="341"/>
      <c r="AZ72" s="341"/>
      <c r="BA72" s="341"/>
      <c r="BB72" s="342"/>
      <c r="BC72" s="343">
        <v>360</v>
      </c>
      <c r="BD72" s="344"/>
      <c r="BE72" s="344"/>
      <c r="BF72" s="345"/>
      <c r="BG72" s="344"/>
      <c r="BH72" s="346"/>
      <c r="BI72" s="53"/>
      <c r="BJ72" s="53"/>
      <c r="BK72" s="53"/>
      <c r="BL72" s="556"/>
      <c r="BM72" s="556"/>
      <c r="BN72" s="556"/>
      <c r="BO72" s="556"/>
      <c r="BP72" s="556"/>
      <c r="BQ72" s="556"/>
      <c r="BR72" s="556"/>
      <c r="BS72" s="556"/>
      <c r="BT72" s="556"/>
      <c r="BU72" s="556"/>
      <c r="BV72" s="556"/>
      <c r="BW72" s="556"/>
      <c r="BX72" s="556"/>
      <c r="BY72" s="556"/>
      <c r="BZ72" s="53"/>
      <c r="CA72" s="53"/>
      <c r="CB72" s="53"/>
      <c r="CC72" s="53"/>
      <c r="CD72" s="53"/>
      <c r="CE72" s="53"/>
      <c r="CF72" s="53"/>
      <c r="CG72" s="53"/>
      <c r="CH72" s="53"/>
      <c r="CI72" s="53"/>
      <c r="CJ72" s="53"/>
      <c r="CK72" s="53"/>
      <c r="CL72" s="53"/>
      <c r="CM72" s="53"/>
      <c r="CN72" s="53"/>
    </row>
    <row r="73" spans="1:100" ht="12.75" customHeight="1" thickBot="1" x14ac:dyDescent="0.2">
      <c r="A73" s="353" t="s">
        <v>322</v>
      </c>
      <c r="B73" s="350"/>
      <c r="C73" s="350"/>
      <c r="D73" s="350"/>
      <c r="E73" s="350"/>
      <c r="F73" s="350"/>
      <c r="G73" s="350"/>
      <c r="H73" s="350"/>
      <c r="I73" s="350"/>
      <c r="J73" s="350"/>
      <c r="K73" s="350"/>
      <c r="L73" s="350"/>
      <c r="M73" s="350"/>
      <c r="N73" s="351"/>
      <c r="O73" s="354">
        <f>SUM(O65:O72)</f>
        <v>3080</v>
      </c>
      <c r="P73" s="348"/>
      <c r="Q73" s="349"/>
      <c r="R73" s="347" t="str">
        <f>IF(COUNTA(R65:R72)=0,"",SUMIF(R65:R72,"●",O65:O72)+SUM(R65:R72))</f>
        <v/>
      </c>
      <c r="S73" s="348"/>
      <c r="T73" s="349"/>
      <c r="U73" s="53"/>
      <c r="V73" s="53"/>
      <c r="W73" s="53"/>
      <c r="X73" s="53"/>
      <c r="Y73" s="53"/>
      <c r="Z73" s="53"/>
      <c r="AA73" s="53"/>
      <c r="AB73" s="53"/>
      <c r="AC73" s="53"/>
      <c r="AD73" s="53"/>
      <c r="AE73" s="53"/>
      <c r="AF73" s="53"/>
      <c r="AG73" s="53"/>
      <c r="AH73" s="53"/>
      <c r="AI73" s="53"/>
      <c r="AJ73" s="53"/>
      <c r="AK73" s="53"/>
      <c r="AL73" s="53"/>
      <c r="AM73" s="53"/>
      <c r="AN73" s="53"/>
      <c r="AO73" s="338">
        <v>354059</v>
      </c>
      <c r="AP73" s="339"/>
      <c r="AQ73" s="340"/>
      <c r="AR73" s="352" t="s">
        <v>368</v>
      </c>
      <c r="AS73" s="341"/>
      <c r="AT73" s="341"/>
      <c r="AU73" s="341"/>
      <c r="AV73" s="341"/>
      <c r="AW73" s="341"/>
      <c r="AX73" s="341"/>
      <c r="AY73" s="341"/>
      <c r="AZ73" s="341"/>
      <c r="BA73" s="341"/>
      <c r="BB73" s="342"/>
      <c r="BC73" s="343">
        <v>310</v>
      </c>
      <c r="BD73" s="344"/>
      <c r="BE73" s="344"/>
      <c r="BF73" s="345"/>
      <c r="BG73" s="344"/>
      <c r="BH73" s="346"/>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row>
    <row r="74" spans="1:100" ht="12.75" customHeight="1" thickTop="1" thickBot="1" x14ac:dyDescent="0.2">
      <c r="A74" s="74"/>
      <c r="B74" s="74"/>
      <c r="C74" s="74"/>
      <c r="D74" s="74"/>
      <c r="E74" s="74"/>
      <c r="F74" s="74"/>
      <c r="G74" s="74"/>
      <c r="H74" s="74"/>
      <c r="I74" s="74"/>
      <c r="J74" s="74"/>
      <c r="K74" s="74"/>
      <c r="L74" s="74"/>
      <c r="M74" s="74"/>
      <c r="N74" s="74"/>
      <c r="O74" s="74"/>
      <c r="P74" s="74"/>
      <c r="Q74" s="74"/>
      <c r="R74" s="75"/>
      <c r="S74" s="75"/>
      <c r="T74" s="75"/>
      <c r="U74" s="53"/>
      <c r="V74" s="53"/>
      <c r="W74" s="53"/>
      <c r="X74" s="53"/>
      <c r="Y74" s="53"/>
      <c r="Z74" s="53"/>
      <c r="AA74" s="53"/>
      <c r="AB74" s="53"/>
      <c r="AC74" s="53"/>
      <c r="AD74" s="53"/>
      <c r="AE74" s="53"/>
      <c r="AF74" s="53"/>
      <c r="AG74" s="53"/>
      <c r="AH74" s="53"/>
      <c r="AI74" s="53"/>
      <c r="AJ74" s="53"/>
      <c r="AK74" s="53"/>
      <c r="AL74" s="53"/>
      <c r="AM74" s="53"/>
      <c r="AN74" s="53"/>
      <c r="AO74" s="150" t="s">
        <v>539</v>
      </c>
      <c r="AP74" s="350"/>
      <c r="AQ74" s="350"/>
      <c r="AR74" s="350"/>
      <c r="AS74" s="350"/>
      <c r="AT74" s="350"/>
      <c r="AU74" s="350"/>
      <c r="AV74" s="350"/>
      <c r="AW74" s="350"/>
      <c r="AX74" s="350"/>
      <c r="AY74" s="350"/>
      <c r="AZ74" s="350"/>
      <c r="BA74" s="350"/>
      <c r="BB74" s="351"/>
      <c r="BC74" s="354">
        <f>SUM(BC59:BC73)</f>
        <v>6583</v>
      </c>
      <c r="BD74" s="348"/>
      <c r="BE74" s="349"/>
      <c r="BF74" s="347" t="str">
        <f>IF(COUNTA(BF59:BF73)=0,"",SUMIF(BF59:BF73,"●",BC59:BC73)+SUM(BF59:BF73))</f>
        <v/>
      </c>
      <c r="BG74" s="348"/>
      <c r="BH74" s="349"/>
      <c r="BI74" s="53"/>
      <c r="BJ74" s="53"/>
      <c r="BK74" s="53"/>
      <c r="BL74" s="53"/>
      <c r="BM74" s="53"/>
      <c r="BN74" s="53"/>
      <c r="BO74" s="53"/>
      <c r="BP74" s="53"/>
      <c r="BQ74" s="53"/>
      <c r="BR74" s="53"/>
      <c r="BS74" s="53"/>
      <c r="BT74" s="53"/>
      <c r="BU74" s="53"/>
      <c r="BV74" s="53"/>
      <c r="BW74" s="53"/>
      <c r="BX74" s="53"/>
      <c r="BY74" s="53"/>
      <c r="BZ74" s="53"/>
      <c r="CA74" s="53"/>
      <c r="CB74" s="563" t="s">
        <v>527</v>
      </c>
      <c r="CC74" s="564"/>
      <c r="CD74" s="564"/>
      <c r="CE74" s="564"/>
      <c r="CF74" s="564"/>
      <c r="CG74" s="564"/>
      <c r="CH74" s="564"/>
      <c r="CI74" s="564"/>
      <c r="CJ74" s="564"/>
      <c r="CK74" s="564"/>
      <c r="CL74" s="564"/>
      <c r="CM74" s="564"/>
      <c r="CN74" s="564"/>
      <c r="CO74" s="564"/>
      <c r="CP74" s="564"/>
      <c r="CQ74" s="564"/>
      <c r="CR74" s="564"/>
      <c r="CS74" s="564"/>
      <c r="CT74" s="564"/>
      <c r="CU74" s="564"/>
      <c r="CV74" s="565"/>
    </row>
    <row r="75" spans="1:100" ht="12.75" customHeight="1" thickTop="1" thickBot="1" x14ac:dyDescent="0.2">
      <c r="A75" s="81"/>
      <c r="B75" s="81"/>
      <c r="C75" s="81"/>
      <c r="D75" s="81"/>
      <c r="E75" s="81"/>
      <c r="F75" s="81"/>
      <c r="G75" s="81"/>
      <c r="H75" s="81"/>
      <c r="I75" s="81"/>
      <c r="J75" s="81"/>
      <c r="K75" s="81"/>
      <c r="L75" s="81"/>
      <c r="M75" s="81"/>
      <c r="N75" s="81"/>
      <c r="O75" s="81"/>
      <c r="P75" s="81"/>
      <c r="Q75" s="81"/>
      <c r="R75" s="81"/>
      <c r="S75" s="81"/>
      <c r="T75" s="81"/>
      <c r="U75" s="53"/>
      <c r="V75" s="53"/>
      <c r="W75" s="53"/>
      <c r="X75" s="53"/>
      <c r="Y75" s="53"/>
      <c r="Z75" s="53"/>
      <c r="AA75" s="53"/>
      <c r="AB75" s="53"/>
      <c r="AC75" s="53"/>
      <c r="AD75" s="53"/>
      <c r="AE75" s="53"/>
      <c r="AF75" s="53"/>
      <c r="AG75" s="53"/>
      <c r="AH75" s="53"/>
      <c r="AI75" s="53"/>
      <c r="AJ75" s="53"/>
      <c r="AK75" s="53"/>
      <c r="AL75" s="53"/>
      <c r="AM75" s="53"/>
      <c r="AN75" s="53"/>
      <c r="AO75" s="74"/>
      <c r="AP75" s="74"/>
      <c r="AQ75" s="74"/>
      <c r="AR75" s="74"/>
      <c r="AS75" s="74"/>
      <c r="AT75" s="74"/>
      <c r="AU75" s="74"/>
      <c r="AV75" s="74"/>
      <c r="AW75" s="74"/>
      <c r="AX75" s="74"/>
      <c r="AY75" s="74"/>
      <c r="AZ75" s="74"/>
      <c r="BA75" s="74"/>
      <c r="BB75" s="74"/>
      <c r="BC75" s="74"/>
      <c r="BD75" s="74"/>
      <c r="BE75" s="74"/>
      <c r="BF75" s="75"/>
      <c r="BG75" s="75"/>
      <c r="BH75" s="75"/>
      <c r="BI75" s="53"/>
      <c r="BJ75" s="53"/>
      <c r="BK75" s="53"/>
      <c r="BL75" s="53"/>
      <c r="BM75" s="53"/>
      <c r="BN75" s="53"/>
      <c r="BO75" s="53"/>
      <c r="BP75" s="53"/>
      <c r="BQ75" s="53"/>
      <c r="BR75" s="53"/>
      <c r="BS75" s="53"/>
      <c r="BT75" s="53"/>
      <c r="BU75" s="53"/>
      <c r="BV75" s="53"/>
      <c r="BW75" s="53"/>
      <c r="BX75" s="53"/>
      <c r="BY75" s="53"/>
      <c r="BZ75" s="53"/>
      <c r="CA75" s="53"/>
      <c r="CB75" s="566"/>
      <c r="CC75" s="567"/>
      <c r="CD75" s="567"/>
      <c r="CE75" s="567"/>
      <c r="CF75" s="567"/>
      <c r="CG75" s="567"/>
      <c r="CH75" s="567"/>
      <c r="CI75" s="567"/>
      <c r="CJ75" s="567"/>
      <c r="CK75" s="567"/>
      <c r="CL75" s="567"/>
      <c r="CM75" s="567"/>
      <c r="CN75" s="567"/>
      <c r="CO75" s="567"/>
      <c r="CP75" s="567"/>
      <c r="CQ75" s="567"/>
      <c r="CR75" s="567"/>
      <c r="CS75" s="567"/>
      <c r="CT75" s="567"/>
      <c r="CU75" s="567"/>
      <c r="CV75" s="568"/>
    </row>
    <row r="76" spans="1:100" ht="12.75" customHeight="1" x14ac:dyDescent="0.1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54" t="s">
        <v>36</v>
      </c>
      <c r="BL76" s="554"/>
      <c r="BM76" s="554"/>
      <c r="BN76" s="554"/>
      <c r="BO76" s="554"/>
      <c r="BP76" s="554"/>
      <c r="BQ76" s="554"/>
      <c r="BR76" s="554"/>
      <c r="BS76" s="554"/>
      <c r="BT76" s="554"/>
      <c r="BU76" s="554"/>
      <c r="BV76" s="554"/>
      <c r="BW76" s="554"/>
      <c r="BX76" s="554"/>
      <c r="BY76" s="554"/>
      <c r="BZ76" s="53"/>
      <c r="CA76" s="53"/>
      <c r="CB76" s="569" t="s">
        <v>49</v>
      </c>
      <c r="CC76" s="570"/>
      <c r="CD76" s="570"/>
      <c r="CE76" s="570"/>
      <c r="CF76" s="570"/>
      <c r="CG76" s="570"/>
      <c r="CH76" s="570"/>
      <c r="CI76" s="570"/>
      <c r="CJ76" s="570"/>
      <c r="CK76" s="570"/>
      <c r="CL76" s="570"/>
      <c r="CM76" s="570"/>
      <c r="CN76" s="570"/>
      <c r="CO76" s="570"/>
      <c r="CP76" s="570"/>
      <c r="CQ76" s="570"/>
      <c r="CR76" s="570"/>
      <c r="CS76" s="570"/>
      <c r="CT76" s="570"/>
      <c r="CU76" s="570"/>
      <c r="CV76" s="571"/>
    </row>
    <row r="77" spans="1:100" ht="12.75" customHeight="1" x14ac:dyDescent="0.1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54"/>
      <c r="BL77" s="554"/>
      <c r="BM77" s="554"/>
      <c r="BN77" s="554"/>
      <c r="BO77" s="554"/>
      <c r="BP77" s="554"/>
      <c r="BQ77" s="554"/>
      <c r="BR77" s="554"/>
      <c r="BS77" s="554"/>
      <c r="BT77" s="554"/>
      <c r="BU77" s="554"/>
      <c r="BV77" s="554"/>
      <c r="BW77" s="554"/>
      <c r="BX77" s="554"/>
      <c r="BY77" s="554"/>
      <c r="BZ77" s="53"/>
      <c r="CA77" s="53"/>
      <c r="CB77" s="572"/>
      <c r="CC77" s="573"/>
      <c r="CD77" s="573"/>
      <c r="CE77" s="573"/>
      <c r="CF77" s="573"/>
      <c r="CG77" s="573"/>
      <c r="CH77" s="573"/>
      <c r="CI77" s="573"/>
      <c r="CJ77" s="573"/>
      <c r="CK77" s="573"/>
      <c r="CL77" s="573"/>
      <c r="CM77" s="573"/>
      <c r="CN77" s="573"/>
      <c r="CO77" s="573"/>
      <c r="CP77" s="573"/>
      <c r="CQ77" s="573"/>
      <c r="CR77" s="573"/>
      <c r="CS77" s="573"/>
      <c r="CT77" s="573"/>
      <c r="CU77" s="573"/>
      <c r="CV77" s="574"/>
    </row>
    <row r="78" spans="1:100" ht="12.75" customHeight="1" x14ac:dyDescent="0.15">
      <c r="A78" s="77" t="s">
        <v>499</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51" t="s">
        <v>47</v>
      </c>
      <c r="BL78" s="552"/>
      <c r="BM78" s="552"/>
      <c r="BN78" s="552"/>
      <c r="BO78" s="552"/>
      <c r="BP78" s="552"/>
      <c r="BQ78" s="552"/>
      <c r="BR78" s="552"/>
      <c r="BS78" s="552"/>
      <c r="BT78" s="552"/>
      <c r="BU78" s="552"/>
      <c r="BV78" s="552"/>
      <c r="BW78" s="552"/>
      <c r="BX78" s="552"/>
      <c r="BY78" s="553"/>
      <c r="BZ78" s="53"/>
      <c r="CA78" s="53"/>
      <c r="CB78" s="535" t="s">
        <v>52</v>
      </c>
      <c r="CC78" s="536"/>
      <c r="CD78" s="536"/>
      <c r="CE78" s="536"/>
      <c r="CF78" s="536"/>
      <c r="CG78" s="536"/>
      <c r="CH78" s="536"/>
      <c r="CI78" s="536"/>
      <c r="CJ78" s="536"/>
      <c r="CK78" s="536"/>
      <c r="CL78" s="536"/>
      <c r="CM78" s="536"/>
      <c r="CN78" s="536"/>
      <c r="CO78" s="536"/>
      <c r="CP78" s="536"/>
      <c r="CQ78" s="536"/>
      <c r="CR78" s="536"/>
      <c r="CS78" s="536"/>
      <c r="CT78" s="536"/>
      <c r="CU78" s="536"/>
      <c r="CV78" s="537"/>
    </row>
    <row r="79" spans="1:100" ht="12.75" customHeight="1" x14ac:dyDescent="0.15">
      <c r="A79" s="77" t="s">
        <v>500</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8" t="s">
        <v>48</v>
      </c>
      <c r="BL79" s="539"/>
      <c r="BM79" s="539"/>
      <c r="BN79" s="539"/>
      <c r="BO79" s="539"/>
      <c r="BP79" s="539"/>
      <c r="BQ79" s="539"/>
      <c r="BR79" s="539"/>
      <c r="BS79" s="539"/>
      <c r="BT79" s="539"/>
      <c r="BU79" s="539"/>
      <c r="BV79" s="539"/>
      <c r="BW79" s="539"/>
      <c r="BX79" s="539"/>
      <c r="BY79" s="540"/>
      <c r="BZ79" s="53"/>
      <c r="CA79" s="53"/>
      <c r="CB79" s="535"/>
      <c r="CC79" s="536"/>
      <c r="CD79" s="536"/>
      <c r="CE79" s="536"/>
      <c r="CF79" s="536"/>
      <c r="CG79" s="536"/>
      <c r="CH79" s="536"/>
      <c r="CI79" s="536"/>
      <c r="CJ79" s="536"/>
      <c r="CK79" s="536"/>
      <c r="CL79" s="536"/>
      <c r="CM79" s="536"/>
      <c r="CN79" s="536"/>
      <c r="CO79" s="536"/>
      <c r="CP79" s="536"/>
      <c r="CQ79" s="536"/>
      <c r="CR79" s="536"/>
      <c r="CS79" s="536"/>
      <c r="CT79" s="536"/>
      <c r="CU79" s="536"/>
      <c r="CV79" s="537"/>
    </row>
    <row r="80" spans="1:100" ht="12.75" customHeight="1" x14ac:dyDescent="0.15">
      <c r="A80" s="77" t="s">
        <v>531</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8"/>
      <c r="BL80" s="539"/>
      <c r="BM80" s="539"/>
      <c r="BN80" s="539"/>
      <c r="BO80" s="539"/>
      <c r="BP80" s="539"/>
      <c r="BQ80" s="539"/>
      <c r="BR80" s="539"/>
      <c r="BS80" s="539"/>
      <c r="BT80" s="539"/>
      <c r="BU80" s="539"/>
      <c r="BV80" s="539"/>
      <c r="BW80" s="539"/>
      <c r="BX80" s="539"/>
      <c r="BY80" s="540"/>
      <c r="BZ80" s="53"/>
      <c r="CA80" s="53"/>
      <c r="CB80" s="575" t="s">
        <v>50</v>
      </c>
      <c r="CC80" s="576"/>
      <c r="CD80" s="576"/>
      <c r="CE80" s="576"/>
      <c r="CF80" s="576"/>
      <c r="CG80" s="541" t="s">
        <v>51</v>
      </c>
      <c r="CH80" s="542"/>
      <c r="CI80" s="542"/>
      <c r="CJ80" s="542"/>
      <c r="CK80" s="542"/>
      <c r="CL80" s="542"/>
      <c r="CM80" s="542"/>
      <c r="CN80" s="542"/>
      <c r="CO80" s="542"/>
      <c r="CP80" s="542"/>
      <c r="CQ80" s="542"/>
      <c r="CR80" s="542"/>
      <c r="CS80" s="542"/>
      <c r="CT80" s="542"/>
      <c r="CU80" s="542"/>
      <c r="CV80" s="543"/>
    </row>
    <row r="81" spans="1:100" ht="12.75" customHeight="1" x14ac:dyDescent="0.15">
      <c r="A81" s="77" t="s">
        <v>532</v>
      </c>
      <c r="B81" s="53"/>
      <c r="C81" s="53"/>
      <c r="D81" s="53"/>
      <c r="E81" s="53"/>
      <c r="F81" s="53"/>
      <c r="G81" s="53"/>
      <c r="H81" s="53"/>
      <c r="I81" s="53"/>
      <c r="J81" s="53"/>
      <c r="K81" s="53"/>
      <c r="L81" s="53"/>
      <c r="M81" s="53"/>
      <c r="N81" s="53"/>
      <c r="O81" s="53"/>
      <c r="P81" s="53"/>
      <c r="Q81" s="53"/>
      <c r="R81" s="53"/>
      <c r="S81" s="53"/>
      <c r="T81" s="53"/>
      <c r="BI81" s="53"/>
      <c r="BJ81" s="53"/>
      <c r="BK81" s="538"/>
      <c r="BL81" s="539"/>
      <c r="BM81" s="539"/>
      <c r="BN81" s="539"/>
      <c r="BO81" s="539"/>
      <c r="BP81" s="539"/>
      <c r="BQ81" s="539"/>
      <c r="BR81" s="539"/>
      <c r="BS81" s="539"/>
      <c r="BT81" s="539"/>
      <c r="BU81" s="539"/>
      <c r="BV81" s="539"/>
      <c r="BW81" s="539"/>
      <c r="BX81" s="539"/>
      <c r="BY81" s="540"/>
      <c r="BZ81" s="53"/>
      <c r="CA81" s="53"/>
      <c r="CB81" s="575"/>
      <c r="CC81" s="576"/>
      <c r="CD81" s="576"/>
      <c r="CE81" s="576"/>
      <c r="CF81" s="576"/>
      <c r="CG81" s="542"/>
      <c r="CH81" s="542"/>
      <c r="CI81" s="542"/>
      <c r="CJ81" s="542"/>
      <c r="CK81" s="542"/>
      <c r="CL81" s="542"/>
      <c r="CM81" s="542"/>
      <c r="CN81" s="542"/>
      <c r="CO81" s="542"/>
      <c r="CP81" s="542"/>
      <c r="CQ81" s="542"/>
      <c r="CR81" s="542"/>
      <c r="CS81" s="542"/>
      <c r="CT81" s="542"/>
      <c r="CU81" s="542"/>
      <c r="CV81" s="543"/>
    </row>
    <row r="82" spans="1:100" ht="12.75" customHeight="1" thickBot="1" x14ac:dyDescent="0.2">
      <c r="A82" s="77" t="s">
        <v>533</v>
      </c>
      <c r="B82" s="53"/>
      <c r="C82" s="53"/>
      <c r="D82" s="53"/>
      <c r="E82" s="53"/>
      <c r="F82" s="53"/>
      <c r="G82" s="53"/>
      <c r="H82" s="53"/>
      <c r="I82" s="53"/>
      <c r="J82" s="53"/>
      <c r="K82" s="53"/>
      <c r="L82" s="53"/>
      <c r="M82" s="53"/>
      <c r="N82" s="53"/>
      <c r="O82" s="53"/>
      <c r="P82" s="53"/>
      <c r="Q82" s="53"/>
      <c r="R82" s="53"/>
      <c r="S82" s="53"/>
      <c r="T82" s="53"/>
      <c r="BI82" s="53"/>
      <c r="BJ82" s="53"/>
      <c r="BK82" s="546" t="s">
        <v>55</v>
      </c>
      <c r="BL82" s="547"/>
      <c r="BM82" s="547"/>
      <c r="BN82" s="547"/>
      <c r="BO82" s="547"/>
      <c r="BP82" s="547"/>
      <c r="BQ82" s="547"/>
      <c r="BR82" s="547"/>
      <c r="BS82" s="547"/>
      <c r="BT82" s="547"/>
      <c r="BU82" s="547"/>
      <c r="BV82" s="547"/>
      <c r="BW82" s="547"/>
      <c r="BX82" s="547"/>
      <c r="BY82" s="548"/>
      <c r="BZ82" s="53"/>
      <c r="CA82" s="53"/>
      <c r="CB82" s="577"/>
      <c r="CC82" s="578"/>
      <c r="CD82" s="578"/>
      <c r="CE82" s="578"/>
      <c r="CF82" s="578"/>
      <c r="CG82" s="544"/>
      <c r="CH82" s="544"/>
      <c r="CI82" s="544"/>
      <c r="CJ82" s="544"/>
      <c r="CK82" s="544"/>
      <c r="CL82" s="544"/>
      <c r="CM82" s="544"/>
      <c r="CN82" s="544"/>
      <c r="CO82" s="544"/>
      <c r="CP82" s="544"/>
      <c r="CQ82" s="544"/>
      <c r="CR82" s="544"/>
      <c r="CS82" s="544"/>
      <c r="CT82" s="544"/>
      <c r="CU82" s="544"/>
      <c r="CV82" s="545"/>
    </row>
    <row r="83" spans="1:100" ht="13.5" customHeight="1" x14ac:dyDescent="0.15">
      <c r="A83" s="77" t="s">
        <v>534</v>
      </c>
      <c r="B83" s="53"/>
      <c r="C83" s="53"/>
      <c r="D83" s="53"/>
      <c r="E83" s="53"/>
      <c r="F83" s="53"/>
      <c r="G83" s="53"/>
      <c r="H83" s="53"/>
      <c r="I83" s="53"/>
      <c r="J83" s="53"/>
      <c r="K83" s="53"/>
      <c r="L83" s="53"/>
      <c r="M83" s="53"/>
      <c r="N83" s="53"/>
      <c r="O83" s="53"/>
      <c r="P83" s="53"/>
      <c r="Q83" s="53"/>
      <c r="R83" s="53"/>
      <c r="S83" s="53"/>
      <c r="T83" s="53"/>
      <c r="BI83" s="53"/>
      <c r="BJ83" s="53"/>
      <c r="BK83" s="336" t="s">
        <v>529</v>
      </c>
      <c r="BL83" s="336"/>
      <c r="BM83" s="336"/>
      <c r="BN83" s="336"/>
      <c r="BO83" s="336"/>
      <c r="BP83" s="336"/>
      <c r="BQ83" s="336"/>
      <c r="BR83" s="336"/>
      <c r="BS83" s="336"/>
      <c r="BT83" s="336"/>
      <c r="BU83" s="336"/>
      <c r="BV83" s="336"/>
      <c r="BW83" s="336"/>
      <c r="BX83" s="336"/>
      <c r="BY83" s="336"/>
      <c r="BZ83" s="85"/>
      <c r="CA83" s="85"/>
      <c r="CB83" s="85"/>
      <c r="CC83" s="85"/>
      <c r="CD83" s="85"/>
      <c r="CE83" s="85"/>
      <c r="CF83" s="84"/>
      <c r="CG83" s="84"/>
      <c r="CH83" s="84"/>
      <c r="CI83" s="84"/>
      <c r="CJ83" s="84"/>
      <c r="CK83" s="84"/>
      <c r="CL83" s="84"/>
      <c r="CM83" s="84"/>
      <c r="CN83" s="84"/>
      <c r="CO83" s="84"/>
      <c r="CP83" s="84"/>
      <c r="CQ83" s="84"/>
      <c r="CR83" s="84"/>
      <c r="CS83" s="84"/>
      <c r="CT83" s="84"/>
      <c r="CU83" s="84"/>
      <c r="CV83" s="84"/>
    </row>
    <row r="84" spans="1:100" x14ac:dyDescent="0.15">
      <c r="A84" s="77" t="s">
        <v>535</v>
      </c>
      <c r="B84" s="53"/>
      <c r="C84" s="53"/>
      <c r="D84" s="53"/>
      <c r="E84" s="53"/>
      <c r="F84" s="53"/>
      <c r="G84" s="53"/>
      <c r="H84" s="53"/>
      <c r="I84" s="53"/>
      <c r="J84" s="53"/>
      <c r="K84" s="53"/>
      <c r="L84" s="53"/>
      <c r="M84" s="53"/>
      <c r="N84" s="53"/>
      <c r="O84" s="53"/>
      <c r="P84" s="53"/>
      <c r="Q84" s="53"/>
      <c r="R84" s="53"/>
      <c r="S84" s="53"/>
      <c r="T84" s="53"/>
      <c r="BI84" s="53"/>
      <c r="BJ84" s="53"/>
      <c r="BK84" s="337"/>
      <c r="BL84" s="337"/>
      <c r="BM84" s="337"/>
      <c r="BN84" s="337"/>
      <c r="BO84" s="337"/>
      <c r="BP84" s="337"/>
      <c r="BQ84" s="337"/>
      <c r="BR84" s="337"/>
      <c r="BS84" s="337"/>
      <c r="BT84" s="337"/>
      <c r="BU84" s="337"/>
      <c r="BV84" s="337"/>
      <c r="BW84" s="337"/>
      <c r="BX84" s="337"/>
      <c r="BY84" s="337"/>
      <c r="BZ84" s="85"/>
      <c r="CA84" s="85"/>
      <c r="CB84" s="85"/>
      <c r="CC84" s="85"/>
      <c r="CD84" s="85"/>
      <c r="CE84" s="85"/>
      <c r="CF84" s="76"/>
      <c r="CG84" s="76"/>
      <c r="CH84" s="76"/>
      <c r="CI84" s="76"/>
      <c r="CJ84" s="76"/>
      <c r="CK84" s="76"/>
      <c r="CL84" s="76"/>
      <c r="CM84" s="76"/>
      <c r="CN84" s="76"/>
      <c r="CO84" s="76"/>
      <c r="CP84" s="76"/>
      <c r="CQ84" s="76"/>
      <c r="CR84" s="76"/>
      <c r="CS84" s="76"/>
      <c r="CT84" s="76"/>
      <c r="CU84" s="76"/>
      <c r="CV84" s="76"/>
    </row>
    <row r="85" spans="1:100" x14ac:dyDescent="0.15">
      <c r="A85" s="77" t="s">
        <v>518</v>
      </c>
      <c r="B85" s="53"/>
      <c r="C85" s="53"/>
      <c r="D85" s="53"/>
      <c r="E85" s="53"/>
      <c r="F85" s="53"/>
      <c r="G85" s="53"/>
      <c r="H85" s="53"/>
      <c r="I85" s="53"/>
      <c r="J85" s="53"/>
      <c r="K85" s="53"/>
      <c r="L85" s="53"/>
      <c r="M85" s="53"/>
      <c r="N85" s="53"/>
      <c r="O85" s="53"/>
      <c r="P85" s="53"/>
      <c r="Q85" s="53"/>
      <c r="R85" s="53"/>
      <c r="S85" s="53"/>
      <c r="T85" s="53"/>
      <c r="BK85" s="337"/>
      <c r="BL85" s="337"/>
      <c r="BM85" s="337"/>
      <c r="BN85" s="337"/>
      <c r="BO85" s="337"/>
      <c r="BP85" s="337"/>
      <c r="BQ85" s="337"/>
      <c r="BR85" s="337"/>
      <c r="BS85" s="337"/>
      <c r="BT85" s="337"/>
      <c r="BU85" s="337"/>
      <c r="BV85" s="337"/>
      <c r="BW85" s="337"/>
      <c r="BX85" s="337"/>
      <c r="BY85" s="337"/>
      <c r="BZ85" s="85"/>
      <c r="CA85" s="85"/>
      <c r="CB85" s="85"/>
      <c r="CC85" s="85"/>
      <c r="CD85" s="85"/>
      <c r="CE85" s="85"/>
    </row>
  </sheetData>
  <sheetProtection formatCells="0"/>
  <mergeCells count="879">
    <mergeCell ref="CB78:CV79"/>
    <mergeCell ref="BK79:BY81"/>
    <mergeCell ref="CG80:CV82"/>
    <mergeCell ref="BK82:BY82"/>
    <mergeCell ref="BL62:BO62"/>
    <mergeCell ref="BP62:BS62"/>
    <mergeCell ref="BL63:BO63"/>
    <mergeCell ref="BP63:BS63"/>
    <mergeCell ref="BL64:BS64"/>
    <mergeCell ref="BQ69:BT69"/>
    <mergeCell ref="BK78:BY78"/>
    <mergeCell ref="BK76:BY77"/>
    <mergeCell ref="BL71:BY72"/>
    <mergeCell ref="BQ70:BT70"/>
    <mergeCell ref="BU70:BV70"/>
    <mergeCell ref="BW70:BY70"/>
    <mergeCell ref="BW68:BY68"/>
    <mergeCell ref="BW69:BY69"/>
    <mergeCell ref="CB74:CV75"/>
    <mergeCell ref="CB76:CV77"/>
    <mergeCell ref="CB80:CF82"/>
    <mergeCell ref="BI45:BV45"/>
    <mergeCell ref="BW45:BY45"/>
    <mergeCell ref="BZ45:CB45"/>
    <mergeCell ref="BZ48:CB48"/>
    <mergeCell ref="BP49:BV51"/>
    <mergeCell ref="BW49:CB51"/>
    <mergeCell ref="BW48:BY48"/>
    <mergeCell ref="BI47:BK47"/>
    <mergeCell ref="BP61:BS61"/>
    <mergeCell ref="BL60:BO60"/>
    <mergeCell ref="BP60:BS60"/>
    <mergeCell ref="BL59:BS59"/>
    <mergeCell ref="BI49:BO51"/>
    <mergeCell ref="BL46:BV46"/>
    <mergeCell ref="BL61:BO61"/>
    <mergeCell ref="BI48:BV48"/>
    <mergeCell ref="AL50:AN50"/>
    <mergeCell ref="AL51:AN51"/>
    <mergeCell ref="AL44:AN44"/>
    <mergeCell ref="AL46:AN46"/>
    <mergeCell ref="AL52:AN52"/>
    <mergeCell ref="AO45:AQ45"/>
    <mergeCell ref="BZ42:CB42"/>
    <mergeCell ref="AO52:AQ52"/>
    <mergeCell ref="AR52:BB52"/>
    <mergeCell ref="BF51:BH51"/>
    <mergeCell ref="AO47:AQ47"/>
    <mergeCell ref="AO50:AQ50"/>
    <mergeCell ref="BF43:BH43"/>
    <mergeCell ref="BC44:BE44"/>
    <mergeCell ref="AR43:BB43"/>
    <mergeCell ref="BC45:BE45"/>
    <mergeCell ref="BC48:BE48"/>
    <mergeCell ref="BC47:BE47"/>
    <mergeCell ref="BC49:BE49"/>
    <mergeCell ref="BZ43:CB43"/>
    <mergeCell ref="BW44:BY44"/>
    <mergeCell ref="BZ44:CB44"/>
    <mergeCell ref="BI44:BK44"/>
    <mergeCell ref="BL44:BV44"/>
    <mergeCell ref="AL48:AN48"/>
    <mergeCell ref="AL47:AN47"/>
    <mergeCell ref="AL43:AN43"/>
    <mergeCell ref="AL42:AN42"/>
    <mergeCell ref="AL45:AN45"/>
    <mergeCell ref="AO49:AQ49"/>
    <mergeCell ref="AR47:BB47"/>
    <mergeCell ref="AR45:BB45"/>
    <mergeCell ref="AL49:AN49"/>
    <mergeCell ref="U50:W50"/>
    <mergeCell ref="X49:AH49"/>
    <mergeCell ref="AI49:AK49"/>
    <mergeCell ref="AI50:AK50"/>
    <mergeCell ref="U49:W49"/>
    <mergeCell ref="X50:AH50"/>
    <mergeCell ref="U48:W48"/>
    <mergeCell ref="X48:AH48"/>
    <mergeCell ref="AI48:AK48"/>
    <mergeCell ref="AI52:AK52"/>
    <mergeCell ref="BW41:BY41"/>
    <mergeCell ref="BZ41:CB41"/>
    <mergeCell ref="AO43:AQ43"/>
    <mergeCell ref="BZ47:CB47"/>
    <mergeCell ref="BL47:BV47"/>
    <mergeCell ref="BI46:BK46"/>
    <mergeCell ref="BW47:BY47"/>
    <mergeCell ref="AO41:AQ41"/>
    <mergeCell ref="BW46:BY46"/>
    <mergeCell ref="BL41:BV41"/>
    <mergeCell ref="BL42:BV42"/>
    <mergeCell ref="BW42:BY42"/>
    <mergeCell ref="BI41:BK41"/>
    <mergeCell ref="BI42:BK42"/>
    <mergeCell ref="AR42:BB42"/>
    <mergeCell ref="AO42:AQ42"/>
    <mergeCell ref="BI43:BK43"/>
    <mergeCell ref="BL43:BV43"/>
    <mergeCell ref="BW43:BY43"/>
    <mergeCell ref="BC42:BE42"/>
    <mergeCell ref="BF42:BH42"/>
    <mergeCell ref="BZ46:CB46"/>
    <mergeCell ref="AO46:AQ46"/>
    <mergeCell ref="BF45:BH45"/>
    <mergeCell ref="BF44:BH44"/>
    <mergeCell ref="AR44:BB44"/>
    <mergeCell ref="AO48:AQ48"/>
    <mergeCell ref="AR49:BB49"/>
    <mergeCell ref="AO44:AQ44"/>
    <mergeCell ref="AR48:BB48"/>
    <mergeCell ref="AR46:BB46"/>
    <mergeCell ref="BF71:BH71"/>
    <mergeCell ref="BC70:BE70"/>
    <mergeCell ref="BC59:BE59"/>
    <mergeCell ref="BC56:BE56"/>
    <mergeCell ref="BF56:BH56"/>
    <mergeCell ref="BF62:BH62"/>
    <mergeCell ref="AR60:BB60"/>
    <mergeCell ref="BC61:BE61"/>
    <mergeCell ref="BF61:BH61"/>
    <mergeCell ref="BF67:BH67"/>
    <mergeCell ref="BF66:BH66"/>
    <mergeCell ref="BF65:BH65"/>
    <mergeCell ref="BF69:BH69"/>
    <mergeCell ref="BC67:BE67"/>
    <mergeCell ref="BC69:BE69"/>
    <mergeCell ref="AR66:BB66"/>
    <mergeCell ref="BC60:BE60"/>
    <mergeCell ref="BF60:BH60"/>
    <mergeCell ref="BF55:BH55"/>
    <mergeCell ref="BC54:BE54"/>
    <mergeCell ref="BF54:BH54"/>
    <mergeCell ref="BF53:BH53"/>
    <mergeCell ref="BC53:BE53"/>
    <mergeCell ref="BF46:BH46"/>
    <mergeCell ref="BC50:BE50"/>
    <mergeCell ref="BF50:BH50"/>
    <mergeCell ref="BF49:BH49"/>
    <mergeCell ref="BC52:BE52"/>
    <mergeCell ref="BC46:BE46"/>
    <mergeCell ref="AO51:AQ51"/>
    <mergeCell ref="AR51:BB51"/>
    <mergeCell ref="AR50:BB50"/>
    <mergeCell ref="BC63:BE63"/>
    <mergeCell ref="BF47:BH47"/>
    <mergeCell ref="BF48:BH48"/>
    <mergeCell ref="BC55:BE55"/>
    <mergeCell ref="BC73:BE73"/>
    <mergeCell ref="BF73:BH73"/>
    <mergeCell ref="BF70:BH70"/>
    <mergeCell ref="BC71:BE71"/>
    <mergeCell ref="BC72:BE72"/>
    <mergeCell ref="BF72:BH72"/>
    <mergeCell ref="BC58:BE58"/>
    <mergeCell ref="BF57:BH57"/>
    <mergeCell ref="BC57:BE57"/>
    <mergeCell ref="BF58:BH58"/>
    <mergeCell ref="BF59:BH59"/>
    <mergeCell ref="BC62:BE62"/>
    <mergeCell ref="BC51:BE51"/>
    <mergeCell ref="BF52:BH52"/>
    <mergeCell ref="AO61:AQ61"/>
    <mergeCell ref="AR61:BB61"/>
    <mergeCell ref="AO53:AQ53"/>
    <mergeCell ref="BF39:BH39"/>
    <mergeCell ref="BC28:BE28"/>
    <mergeCell ref="BC40:BE40"/>
    <mergeCell ref="BF37:BH37"/>
    <mergeCell ref="BC35:BE35"/>
    <mergeCell ref="BF35:BH35"/>
    <mergeCell ref="BF33:BH33"/>
    <mergeCell ref="BI37:BK37"/>
    <mergeCell ref="BC36:BE36"/>
    <mergeCell ref="BI39:BK39"/>
    <mergeCell ref="BI38:BK38"/>
    <mergeCell ref="BF40:BH40"/>
    <mergeCell ref="BI32:BK32"/>
    <mergeCell ref="BZ17:CB17"/>
    <mergeCell ref="BF13:BH13"/>
    <mergeCell ref="BI13:BK13"/>
    <mergeCell ref="BL13:BV13"/>
    <mergeCell ref="BC43:BE43"/>
    <mergeCell ref="AR40:BB40"/>
    <mergeCell ref="AR39:BB39"/>
    <mergeCell ref="AR38:BB38"/>
    <mergeCell ref="AO37:AQ37"/>
    <mergeCell ref="AR37:BB37"/>
    <mergeCell ref="BC39:BE39"/>
    <mergeCell ref="BC41:BE41"/>
    <mergeCell ref="BC37:BE37"/>
    <mergeCell ref="BC38:BE38"/>
    <mergeCell ref="AO40:AQ40"/>
    <mergeCell ref="AR41:BB41"/>
    <mergeCell ref="BF36:BH36"/>
    <mergeCell ref="BF38:BH38"/>
    <mergeCell ref="BF41:BH41"/>
    <mergeCell ref="BI27:BK27"/>
    <mergeCell ref="BI28:BK28"/>
    <mergeCell ref="BZ36:CB36"/>
    <mergeCell ref="BW34:BY34"/>
    <mergeCell ref="BZ34:CB34"/>
    <mergeCell ref="BW35:BY35"/>
    <mergeCell ref="BL36:BV36"/>
    <mergeCell ref="BA12:BP12"/>
    <mergeCell ref="BQ12:BX12"/>
    <mergeCell ref="BF14:BH14"/>
    <mergeCell ref="BI14:BK14"/>
    <mergeCell ref="BL14:BV14"/>
    <mergeCell ref="BW14:BY14"/>
    <mergeCell ref="BI17:BK17"/>
    <mergeCell ref="BL17:BV17"/>
    <mergeCell ref="BW17:BY17"/>
    <mergeCell ref="AR16:BB16"/>
    <mergeCell ref="BC16:BE16"/>
    <mergeCell ref="BF17:BH17"/>
    <mergeCell ref="AR17:BB17"/>
    <mergeCell ref="BC17:BE17"/>
    <mergeCell ref="BY12:CB12"/>
    <mergeCell ref="BZ13:CB13"/>
    <mergeCell ref="BW13:BY13"/>
    <mergeCell ref="AO12:AX12"/>
    <mergeCell ref="AY12:AZ12"/>
    <mergeCell ref="AR35:BB35"/>
    <mergeCell ref="AO36:BB36"/>
    <mergeCell ref="AO35:AQ35"/>
    <mergeCell ref="BW40:BY40"/>
    <mergeCell ref="BZ32:CB32"/>
    <mergeCell ref="BL32:BV32"/>
    <mergeCell ref="BW32:BY32"/>
    <mergeCell ref="BI34:BK34"/>
    <mergeCell ref="BW39:BY39"/>
    <mergeCell ref="BZ39:CB39"/>
    <mergeCell ref="BL40:BV40"/>
    <mergeCell ref="BZ40:CB40"/>
    <mergeCell ref="BI40:BK40"/>
    <mergeCell ref="BW37:BY37"/>
    <mergeCell ref="BZ37:CB37"/>
    <mergeCell ref="BZ35:CB35"/>
    <mergeCell ref="BW38:BY38"/>
    <mergeCell ref="BZ38:CB38"/>
    <mergeCell ref="BI35:BV35"/>
    <mergeCell ref="BW36:BY36"/>
    <mergeCell ref="BL37:BV37"/>
    <mergeCell ref="BL39:BV39"/>
    <mergeCell ref="BL38:BV38"/>
    <mergeCell ref="BW33:BY33"/>
    <mergeCell ref="BZ33:CB33"/>
    <mergeCell ref="BL34:BV34"/>
    <mergeCell ref="BI36:BK36"/>
    <mergeCell ref="AO24:AQ24"/>
    <mergeCell ref="AO25:AQ25"/>
    <mergeCell ref="AI26:AK26"/>
    <mergeCell ref="AL26:AN26"/>
    <mergeCell ref="AR25:BB25"/>
    <mergeCell ref="AL24:AN24"/>
    <mergeCell ref="AI23:AK23"/>
    <mergeCell ref="AO22:AQ22"/>
    <mergeCell ref="AI24:AK24"/>
    <mergeCell ref="AL25:AN25"/>
    <mergeCell ref="AI25:AK25"/>
    <mergeCell ref="A35:C35"/>
    <mergeCell ref="A28:C28"/>
    <mergeCell ref="O36:Q36"/>
    <mergeCell ref="O34:Q34"/>
    <mergeCell ref="R29:T29"/>
    <mergeCell ref="A34:C34"/>
    <mergeCell ref="D34:N34"/>
    <mergeCell ref="A32:C32"/>
    <mergeCell ref="D32:N32"/>
    <mergeCell ref="A33:N33"/>
    <mergeCell ref="A31:C31"/>
    <mergeCell ref="D31:N31"/>
    <mergeCell ref="R30:T30"/>
    <mergeCell ref="O32:Q32"/>
    <mergeCell ref="O35:Q35"/>
    <mergeCell ref="R32:T32"/>
    <mergeCell ref="A29:C29"/>
    <mergeCell ref="D29:N29"/>
    <mergeCell ref="D28:N28"/>
    <mergeCell ref="O28:Q28"/>
    <mergeCell ref="A30:C30"/>
    <mergeCell ref="D30:N30"/>
    <mergeCell ref="O33:Q33"/>
    <mergeCell ref="O29:Q29"/>
    <mergeCell ref="X26:AH26"/>
    <mergeCell ref="R24:T24"/>
    <mergeCell ref="O25:Q25"/>
    <mergeCell ref="R25:T25"/>
    <mergeCell ref="X24:AH24"/>
    <mergeCell ref="X28:AH28"/>
    <mergeCell ref="O24:Q24"/>
    <mergeCell ref="O26:Q26"/>
    <mergeCell ref="R26:T26"/>
    <mergeCell ref="X25:AH25"/>
    <mergeCell ref="U25:W25"/>
    <mergeCell ref="U27:W27"/>
    <mergeCell ref="R27:T27"/>
    <mergeCell ref="U26:W26"/>
    <mergeCell ref="AK12:AN12"/>
    <mergeCell ref="A13:C13"/>
    <mergeCell ref="U22:W22"/>
    <mergeCell ref="U24:W24"/>
    <mergeCell ref="R13:T13"/>
    <mergeCell ref="U13:W13"/>
    <mergeCell ref="X13:AH13"/>
    <mergeCell ref="AI13:AK13"/>
    <mergeCell ref="AL13:AN13"/>
    <mergeCell ref="A12:J12"/>
    <mergeCell ref="K12:L12"/>
    <mergeCell ref="M12:AB12"/>
    <mergeCell ref="AC12:AJ12"/>
    <mergeCell ref="R16:T16"/>
    <mergeCell ref="O20:Q20"/>
    <mergeCell ref="R20:T20"/>
    <mergeCell ref="A20:C20"/>
    <mergeCell ref="X18:AH18"/>
    <mergeCell ref="U19:W19"/>
    <mergeCell ref="A27:C27"/>
    <mergeCell ref="D27:N27"/>
    <mergeCell ref="A26:C26"/>
    <mergeCell ref="D26:N26"/>
    <mergeCell ref="D22:N22"/>
    <mergeCell ref="O22:Q22"/>
    <mergeCell ref="A22:C22"/>
    <mergeCell ref="D13:N13"/>
    <mergeCell ref="O13:Q13"/>
    <mergeCell ref="A16:C16"/>
    <mergeCell ref="D16:N16"/>
    <mergeCell ref="O16:Q16"/>
    <mergeCell ref="A25:C25"/>
    <mergeCell ref="D25:N25"/>
    <mergeCell ref="A21:C21"/>
    <mergeCell ref="A23:C23"/>
    <mergeCell ref="A24:C24"/>
    <mergeCell ref="D24:N24"/>
    <mergeCell ref="BV4:CF5"/>
    <mergeCell ref="CG4:CI5"/>
    <mergeCell ref="BJ8:BQ10"/>
    <mergeCell ref="I9:AE10"/>
    <mergeCell ref="AP9:AU9"/>
    <mergeCell ref="AW9:BA9"/>
    <mergeCell ref="AP10:AU10"/>
    <mergeCell ref="BA10:BC10"/>
    <mergeCell ref="O7:Q7"/>
    <mergeCell ref="S7:V7"/>
    <mergeCell ref="W7:Y7"/>
    <mergeCell ref="Z7:AC7"/>
    <mergeCell ref="AD7:AE7"/>
    <mergeCell ref="AF7:AT7"/>
    <mergeCell ref="AW7:BA7"/>
    <mergeCell ref="BE7:BI7"/>
    <mergeCell ref="BJ7:BQ7"/>
    <mergeCell ref="CJ4:CV6"/>
    <mergeCell ref="A5:G8"/>
    <mergeCell ref="I5:AE6"/>
    <mergeCell ref="AF5:AN6"/>
    <mergeCell ref="AO5:AU6"/>
    <mergeCell ref="AV5:AW5"/>
    <mergeCell ref="AX5:BC5"/>
    <mergeCell ref="BF5:BK5"/>
    <mergeCell ref="BN5:BQ5"/>
    <mergeCell ref="AV6:AW6"/>
    <mergeCell ref="AX6:BC6"/>
    <mergeCell ref="BF6:BI6"/>
    <mergeCell ref="BJ6:BP6"/>
    <mergeCell ref="BR4:BU5"/>
    <mergeCell ref="BR6:CI6"/>
    <mergeCell ref="I7:J7"/>
    <mergeCell ref="K7:M7"/>
    <mergeCell ref="BR7:CI10"/>
    <mergeCell ref="CJ7:CV7"/>
    <mergeCell ref="I8:AE8"/>
    <mergeCell ref="AF8:AO10"/>
    <mergeCell ref="AP8:AU8"/>
    <mergeCell ref="AV8:BD8"/>
    <mergeCell ref="BE8:BI10"/>
    <mergeCell ref="A1:BE2"/>
    <mergeCell ref="I3:Q3"/>
    <mergeCell ref="BE3:BQ3"/>
    <mergeCell ref="A4:G4"/>
    <mergeCell ref="I4:Y4"/>
    <mergeCell ref="Z4:AE4"/>
    <mergeCell ref="AF4:AN4"/>
    <mergeCell ref="AO4:AU4"/>
    <mergeCell ref="AV4:BD4"/>
    <mergeCell ref="BE4:BL4"/>
    <mergeCell ref="BN4:BQ4"/>
    <mergeCell ref="AO13:AQ13"/>
    <mergeCell ref="AR13:BB13"/>
    <mergeCell ref="BC13:BE13"/>
    <mergeCell ref="BW16:BY16"/>
    <mergeCell ref="BZ16:CB16"/>
    <mergeCell ref="AL16:AN16"/>
    <mergeCell ref="A15:C15"/>
    <mergeCell ref="D15:N15"/>
    <mergeCell ref="O15:Q15"/>
    <mergeCell ref="R15:T15"/>
    <mergeCell ref="U15:W15"/>
    <mergeCell ref="X14:AH14"/>
    <mergeCell ref="AI14:AK14"/>
    <mergeCell ref="AL14:AN14"/>
    <mergeCell ref="AO14:AQ14"/>
    <mergeCell ref="X15:AH15"/>
    <mergeCell ref="AI15:AK15"/>
    <mergeCell ref="AL15:AN15"/>
    <mergeCell ref="AO15:AQ15"/>
    <mergeCell ref="A14:C14"/>
    <mergeCell ref="D14:N14"/>
    <mergeCell ref="O14:Q14"/>
    <mergeCell ref="R14:T14"/>
    <mergeCell ref="U14:W14"/>
    <mergeCell ref="BZ14:CB14"/>
    <mergeCell ref="AR14:BB14"/>
    <mergeCell ref="BC14:BE14"/>
    <mergeCell ref="BF15:BH15"/>
    <mergeCell ref="BI15:BK15"/>
    <mergeCell ref="BL15:BV15"/>
    <mergeCell ref="BW15:BY15"/>
    <mergeCell ref="BZ15:CB15"/>
    <mergeCell ref="AR15:BB15"/>
    <mergeCell ref="BC15:BE15"/>
    <mergeCell ref="BI16:BK16"/>
    <mergeCell ref="BL16:BV16"/>
    <mergeCell ref="BF16:BH16"/>
    <mergeCell ref="A17:C17"/>
    <mergeCell ref="D17:N17"/>
    <mergeCell ref="O17:Q17"/>
    <mergeCell ref="R17:T17"/>
    <mergeCell ref="AO17:AQ17"/>
    <mergeCell ref="AL17:AN17"/>
    <mergeCell ref="AI17:AK17"/>
    <mergeCell ref="U17:AH17"/>
    <mergeCell ref="AI16:AK16"/>
    <mergeCell ref="X16:AH16"/>
    <mergeCell ref="U16:W16"/>
    <mergeCell ref="AO16:AQ16"/>
    <mergeCell ref="BI18:BK18"/>
    <mergeCell ref="BZ18:CB18"/>
    <mergeCell ref="BI19:BK19"/>
    <mergeCell ref="R19:T19"/>
    <mergeCell ref="BL19:BV19"/>
    <mergeCell ref="BL18:BV18"/>
    <mergeCell ref="A19:N19"/>
    <mergeCell ref="AO18:AQ18"/>
    <mergeCell ref="A18:C18"/>
    <mergeCell ref="D18:N18"/>
    <mergeCell ref="O18:Q18"/>
    <mergeCell ref="R18:T18"/>
    <mergeCell ref="AO19:BB19"/>
    <mergeCell ref="BC18:BE18"/>
    <mergeCell ref="BW18:BY18"/>
    <mergeCell ref="BZ19:CB19"/>
    <mergeCell ref="BW19:BY19"/>
    <mergeCell ref="BC19:BE19"/>
    <mergeCell ref="AI18:AK18"/>
    <mergeCell ref="AL18:AN18"/>
    <mergeCell ref="BF18:BH18"/>
    <mergeCell ref="AI19:AK19"/>
    <mergeCell ref="AR18:BB18"/>
    <mergeCell ref="U18:W18"/>
    <mergeCell ref="BW22:BY22"/>
    <mergeCell ref="AO23:AQ23"/>
    <mergeCell ref="AR23:BB23"/>
    <mergeCell ref="BC23:BE23"/>
    <mergeCell ref="U20:W20"/>
    <mergeCell ref="X20:AH20"/>
    <mergeCell ref="AI20:AK20"/>
    <mergeCell ref="AL20:AN20"/>
    <mergeCell ref="U21:W21"/>
    <mergeCell ref="BC20:BE20"/>
    <mergeCell ref="BF20:BH20"/>
    <mergeCell ref="BF21:BH21"/>
    <mergeCell ref="AR21:BB21"/>
    <mergeCell ref="AI21:AK21"/>
    <mergeCell ref="AL21:AN21"/>
    <mergeCell ref="AO20:AQ20"/>
    <mergeCell ref="BW23:BY23"/>
    <mergeCell ref="BW21:BY21"/>
    <mergeCell ref="U23:W23"/>
    <mergeCell ref="X22:AH22"/>
    <mergeCell ref="AL22:AN22"/>
    <mergeCell ref="AI22:AK22"/>
    <mergeCell ref="AR22:BB22"/>
    <mergeCell ref="X23:AH23"/>
    <mergeCell ref="BF19:BH19"/>
    <mergeCell ref="AL23:AN23"/>
    <mergeCell ref="R22:T22"/>
    <mergeCell ref="AO21:AQ21"/>
    <mergeCell ref="BI22:BK22"/>
    <mergeCell ref="BL22:BV22"/>
    <mergeCell ref="D20:N20"/>
    <mergeCell ref="R21:T21"/>
    <mergeCell ref="X19:AH19"/>
    <mergeCell ref="AL19:AN19"/>
    <mergeCell ref="AR20:BB20"/>
    <mergeCell ref="X21:AH21"/>
    <mergeCell ref="O19:Q19"/>
    <mergeCell ref="BC22:BE22"/>
    <mergeCell ref="BI21:BK21"/>
    <mergeCell ref="O23:Q23"/>
    <mergeCell ref="D21:N21"/>
    <mergeCell ref="O21:Q21"/>
    <mergeCell ref="D23:N23"/>
    <mergeCell ref="R23:T23"/>
    <mergeCell ref="BF24:BH24"/>
    <mergeCell ref="BC24:BE24"/>
    <mergeCell ref="BC25:BE25"/>
    <mergeCell ref="BF25:BH25"/>
    <mergeCell ref="BC21:BE21"/>
    <mergeCell ref="AR24:BB24"/>
    <mergeCell ref="BL21:BV21"/>
    <mergeCell ref="BF23:BH23"/>
    <mergeCell ref="BF22:BH22"/>
    <mergeCell ref="BI24:BV24"/>
    <mergeCell ref="BL23:BV23"/>
    <mergeCell ref="BI23:BK23"/>
    <mergeCell ref="BZ31:CB31"/>
    <mergeCell ref="BZ29:CB29"/>
    <mergeCell ref="BW30:BY30"/>
    <mergeCell ref="BL31:BV31"/>
    <mergeCell ref="BW31:BY31"/>
    <mergeCell ref="BZ25:CB25"/>
    <mergeCell ref="BI25:BK25"/>
    <mergeCell ref="BL25:BV25"/>
    <mergeCell ref="BW27:BY27"/>
    <mergeCell ref="BW25:BY25"/>
    <mergeCell ref="BZ26:CB26"/>
    <mergeCell ref="BZ30:CB30"/>
    <mergeCell ref="BI29:BK29"/>
    <mergeCell ref="BI30:BK30"/>
    <mergeCell ref="BW26:BY26"/>
    <mergeCell ref="BL26:BV26"/>
    <mergeCell ref="BW28:BY28"/>
    <mergeCell ref="BZ24:CB24"/>
    <mergeCell ref="BW24:BY24"/>
    <mergeCell ref="BZ22:CB22"/>
    <mergeCell ref="BZ23:CB23"/>
    <mergeCell ref="BZ21:CB21"/>
    <mergeCell ref="U28:W28"/>
    <mergeCell ref="O31:Q31"/>
    <mergeCell ref="R31:T31"/>
    <mergeCell ref="AL30:AN30"/>
    <mergeCell ref="R28:T28"/>
    <mergeCell ref="BL27:BV27"/>
    <mergeCell ref="BZ27:CB27"/>
    <mergeCell ref="O27:Q27"/>
    <mergeCell ref="X27:AH27"/>
    <mergeCell ref="BF28:BH28"/>
    <mergeCell ref="BF31:BH31"/>
    <mergeCell ref="BZ28:CB28"/>
    <mergeCell ref="BL29:BV29"/>
    <mergeCell ref="BW29:BY29"/>
    <mergeCell ref="BL30:BV30"/>
    <mergeCell ref="AI28:AK28"/>
    <mergeCell ref="AI27:AK27"/>
    <mergeCell ref="AL27:AN27"/>
    <mergeCell ref="BC27:BE27"/>
    <mergeCell ref="D35:N35"/>
    <mergeCell ref="AI29:AK29"/>
    <mergeCell ref="AL29:AN29"/>
    <mergeCell ref="X29:AH29"/>
    <mergeCell ref="AI32:AK32"/>
    <mergeCell ref="X30:AH30"/>
    <mergeCell ref="AL31:AN31"/>
    <mergeCell ref="AI30:AK30"/>
    <mergeCell ref="AL32:AN32"/>
    <mergeCell ref="X31:AH31"/>
    <mergeCell ref="AI31:AK31"/>
    <mergeCell ref="X32:AH32"/>
    <mergeCell ref="U29:W29"/>
    <mergeCell ref="R34:T34"/>
    <mergeCell ref="U34:W34"/>
    <mergeCell ref="AL35:AN35"/>
    <mergeCell ref="U35:W35"/>
    <mergeCell ref="X35:AH35"/>
    <mergeCell ref="O30:Q30"/>
    <mergeCell ref="U32:W32"/>
    <mergeCell ref="U31:W31"/>
    <mergeCell ref="X33:AH33"/>
    <mergeCell ref="AI33:AK33"/>
    <mergeCell ref="AL33:AN33"/>
    <mergeCell ref="R35:T35"/>
    <mergeCell ref="AI35:AK35"/>
    <mergeCell ref="AO38:AQ38"/>
    <mergeCell ref="AO39:AQ39"/>
    <mergeCell ref="AL36:AN36"/>
    <mergeCell ref="BF29:BH29"/>
    <mergeCell ref="BF34:BH34"/>
    <mergeCell ref="BF30:BH30"/>
    <mergeCell ref="BC30:BE30"/>
    <mergeCell ref="BC34:BE34"/>
    <mergeCell ref="AR34:BB34"/>
    <mergeCell ref="AO33:AQ33"/>
    <mergeCell ref="AR33:BB33"/>
    <mergeCell ref="AR31:BB31"/>
    <mergeCell ref="BC31:BE31"/>
    <mergeCell ref="BC33:BE33"/>
    <mergeCell ref="X34:AH34"/>
    <mergeCell ref="AI34:AK34"/>
    <mergeCell ref="AL34:AN34"/>
    <mergeCell ref="U33:W33"/>
    <mergeCell ref="R33:T33"/>
    <mergeCell ref="U30:W30"/>
    <mergeCell ref="AL37:AN37"/>
    <mergeCell ref="AO31:AQ31"/>
    <mergeCell ref="AO34:AQ34"/>
    <mergeCell ref="AO29:AQ29"/>
    <mergeCell ref="AO28:AQ28"/>
    <mergeCell ref="AR28:BB28"/>
    <mergeCell ref="AO26:AQ26"/>
    <mergeCell ref="AR26:BB26"/>
    <mergeCell ref="BC26:BE26"/>
    <mergeCell ref="AO30:AQ30"/>
    <mergeCell ref="AO32:AQ32"/>
    <mergeCell ref="AR30:BB30"/>
    <mergeCell ref="AR27:BB27"/>
    <mergeCell ref="AL28:AN28"/>
    <mergeCell ref="AR29:BB29"/>
    <mergeCell ref="AR32:BB32"/>
    <mergeCell ref="BF27:BH27"/>
    <mergeCell ref="AO27:AQ27"/>
    <mergeCell ref="BC32:BE32"/>
    <mergeCell ref="BF32:BH32"/>
    <mergeCell ref="BI33:BK33"/>
    <mergeCell ref="BC29:BE29"/>
    <mergeCell ref="BI31:BK31"/>
    <mergeCell ref="BL33:BV33"/>
    <mergeCell ref="BI26:BK26"/>
    <mergeCell ref="BF26:BH26"/>
    <mergeCell ref="BL28:BV28"/>
    <mergeCell ref="A37:C37"/>
    <mergeCell ref="AI41:AK41"/>
    <mergeCell ref="O38:Q38"/>
    <mergeCell ref="R39:T39"/>
    <mergeCell ref="U40:W40"/>
    <mergeCell ref="X40:AH40"/>
    <mergeCell ref="O37:Q37"/>
    <mergeCell ref="D37:N37"/>
    <mergeCell ref="O39:Q39"/>
    <mergeCell ref="O40:Q40"/>
    <mergeCell ref="R40:T40"/>
    <mergeCell ref="AL38:AN38"/>
    <mergeCell ref="X38:AH38"/>
    <mergeCell ref="AL40:AN40"/>
    <mergeCell ref="U38:W38"/>
    <mergeCell ref="R37:T37"/>
    <mergeCell ref="AL39:AN39"/>
    <mergeCell ref="R38:T38"/>
    <mergeCell ref="AL41:AN41"/>
    <mergeCell ref="A36:C36"/>
    <mergeCell ref="U47:W47"/>
    <mergeCell ref="X47:AH47"/>
    <mergeCell ref="AI47:AK47"/>
    <mergeCell ref="U37:W37"/>
    <mergeCell ref="X37:AH37"/>
    <mergeCell ref="U39:W39"/>
    <mergeCell ref="X39:AH39"/>
    <mergeCell ref="U46:W46"/>
    <mergeCell ref="X46:AH46"/>
    <mergeCell ref="AI46:AK46"/>
    <mergeCell ref="AI42:AK42"/>
    <mergeCell ref="U42:W42"/>
    <mergeCell ref="X42:AH42"/>
    <mergeCell ref="AI44:AK44"/>
    <mergeCell ref="U45:W45"/>
    <mergeCell ref="AI45:AK45"/>
    <mergeCell ref="X45:AH45"/>
    <mergeCell ref="D36:N36"/>
    <mergeCell ref="AI37:AK37"/>
    <mergeCell ref="U43:W43"/>
    <mergeCell ref="X43:AH43"/>
    <mergeCell ref="R42:T42"/>
    <mergeCell ref="AI38:AK38"/>
    <mergeCell ref="A38:C38"/>
    <mergeCell ref="A43:C43"/>
    <mergeCell ref="AI39:AK39"/>
    <mergeCell ref="D41:N41"/>
    <mergeCell ref="A41:C41"/>
    <mergeCell ref="A39:C39"/>
    <mergeCell ref="A40:C40"/>
    <mergeCell ref="D40:N40"/>
    <mergeCell ref="X36:AH36"/>
    <mergeCell ref="U36:W36"/>
    <mergeCell ref="U41:AH41"/>
    <mergeCell ref="D39:N39"/>
    <mergeCell ref="D38:N38"/>
    <mergeCell ref="R36:T36"/>
    <mergeCell ref="R43:T43"/>
    <mergeCell ref="A42:C42"/>
    <mergeCell ref="AI40:AK40"/>
    <mergeCell ref="AI36:AK36"/>
    <mergeCell ref="D44:N44"/>
    <mergeCell ref="O44:Q44"/>
    <mergeCell ref="A44:C44"/>
    <mergeCell ref="O43:Q43"/>
    <mergeCell ref="D43:N43"/>
    <mergeCell ref="U44:AH44"/>
    <mergeCell ref="O42:Q42"/>
    <mergeCell ref="AI43:AK43"/>
    <mergeCell ref="O41:Q41"/>
    <mergeCell ref="R41:T41"/>
    <mergeCell ref="D42:N42"/>
    <mergeCell ref="R44:T44"/>
    <mergeCell ref="R50:T50"/>
    <mergeCell ref="R55:T55"/>
    <mergeCell ref="R45:T45"/>
    <mergeCell ref="R54:T54"/>
    <mergeCell ref="O48:Q48"/>
    <mergeCell ref="R46:T46"/>
    <mergeCell ref="O46:Q46"/>
    <mergeCell ref="A48:C48"/>
    <mergeCell ref="O45:Q45"/>
    <mergeCell ref="D48:N48"/>
    <mergeCell ref="O47:Q47"/>
    <mergeCell ref="A45:C45"/>
    <mergeCell ref="D45:N45"/>
    <mergeCell ref="D46:N46"/>
    <mergeCell ref="R49:T49"/>
    <mergeCell ref="R48:T48"/>
    <mergeCell ref="A46:C46"/>
    <mergeCell ref="A47:N47"/>
    <mergeCell ref="R47:T47"/>
    <mergeCell ref="D49:N49"/>
    <mergeCell ref="A49:C49"/>
    <mergeCell ref="O49:Q49"/>
    <mergeCell ref="A55:C55"/>
    <mergeCell ref="D55:N55"/>
    <mergeCell ref="AR55:BB55"/>
    <mergeCell ref="AR53:BB53"/>
    <mergeCell ref="R51:T51"/>
    <mergeCell ref="AO60:AQ60"/>
    <mergeCell ref="AB53:AH55"/>
    <mergeCell ref="AI53:AN55"/>
    <mergeCell ref="U51:W51"/>
    <mergeCell ref="AO54:AQ54"/>
    <mergeCell ref="AR54:BB54"/>
    <mergeCell ref="AO55:AQ55"/>
    <mergeCell ref="AR56:BB56"/>
    <mergeCell ref="AO58:BB58"/>
    <mergeCell ref="AR57:BB57"/>
    <mergeCell ref="AR59:BB59"/>
    <mergeCell ref="AO57:AQ57"/>
    <mergeCell ref="AO59:AQ59"/>
    <mergeCell ref="AO56:AQ56"/>
    <mergeCell ref="R56:T56"/>
    <mergeCell ref="U53:AA55"/>
    <mergeCell ref="R53:T53"/>
    <mergeCell ref="R52:T52"/>
    <mergeCell ref="X51:AH51"/>
    <mergeCell ref="AI51:AK51"/>
    <mergeCell ref="U52:AH52"/>
    <mergeCell ref="O64:Q64"/>
    <mergeCell ref="D56:N56"/>
    <mergeCell ref="A63:C63"/>
    <mergeCell ref="D63:N63"/>
    <mergeCell ref="O63:Q63"/>
    <mergeCell ref="A64:N64"/>
    <mergeCell ref="A54:C54"/>
    <mergeCell ref="D54:N54"/>
    <mergeCell ref="O62:Q62"/>
    <mergeCell ref="D59:N59"/>
    <mergeCell ref="D61:N61"/>
    <mergeCell ref="O61:Q61"/>
    <mergeCell ref="D57:N57"/>
    <mergeCell ref="O57:Q57"/>
    <mergeCell ref="A59:C59"/>
    <mergeCell ref="A58:C58"/>
    <mergeCell ref="O60:Q60"/>
    <mergeCell ref="A61:C61"/>
    <mergeCell ref="D62:N62"/>
    <mergeCell ref="O56:Q56"/>
    <mergeCell ref="A57:C57"/>
    <mergeCell ref="BC74:BE74"/>
    <mergeCell ref="BF74:BH74"/>
    <mergeCell ref="AO62:AQ62"/>
    <mergeCell ref="BF63:BH63"/>
    <mergeCell ref="BU69:BV69"/>
    <mergeCell ref="BL70:BP70"/>
    <mergeCell ref="BL68:BP68"/>
    <mergeCell ref="BQ68:BV68"/>
    <mergeCell ref="BL69:BP69"/>
    <mergeCell ref="AO63:AQ63"/>
    <mergeCell ref="AR62:BB62"/>
    <mergeCell ref="AR63:BB63"/>
    <mergeCell ref="BF64:BH64"/>
    <mergeCell ref="BC68:BE68"/>
    <mergeCell ref="BF68:BH68"/>
    <mergeCell ref="AO70:AQ70"/>
    <mergeCell ref="AR70:BB70"/>
    <mergeCell ref="AR72:BB72"/>
    <mergeCell ref="AO66:AQ66"/>
    <mergeCell ref="AR68:BB68"/>
    <mergeCell ref="AO67:AQ67"/>
    <mergeCell ref="AO64:AQ64"/>
    <mergeCell ref="BC65:BE65"/>
    <mergeCell ref="AR64:BB64"/>
    <mergeCell ref="AO65:AQ65"/>
    <mergeCell ref="AR65:BB65"/>
    <mergeCell ref="BC66:BE66"/>
    <mergeCell ref="AR67:BB67"/>
    <mergeCell ref="A65:C65"/>
    <mergeCell ref="D65:N65"/>
    <mergeCell ref="A72:C72"/>
    <mergeCell ref="A71:C71"/>
    <mergeCell ref="D71:N71"/>
    <mergeCell ref="O71:Q71"/>
    <mergeCell ref="A68:C68"/>
    <mergeCell ref="D70:N70"/>
    <mergeCell ref="D69:N69"/>
    <mergeCell ref="O69:Q69"/>
    <mergeCell ref="O65:Q65"/>
    <mergeCell ref="D66:N66"/>
    <mergeCell ref="O66:Q66"/>
    <mergeCell ref="D68:N68"/>
    <mergeCell ref="O68:Q68"/>
    <mergeCell ref="A70:C70"/>
    <mergeCell ref="A73:N73"/>
    <mergeCell ref="O73:Q73"/>
    <mergeCell ref="D72:N72"/>
    <mergeCell ref="O72:Q72"/>
    <mergeCell ref="R72:T72"/>
    <mergeCell ref="O70:Q70"/>
    <mergeCell ref="R69:T69"/>
    <mergeCell ref="R66:T66"/>
    <mergeCell ref="R67:T67"/>
    <mergeCell ref="A69:C69"/>
    <mergeCell ref="A66:C66"/>
    <mergeCell ref="R73:T73"/>
    <mergeCell ref="R68:T68"/>
    <mergeCell ref="R71:T71"/>
    <mergeCell ref="R70:T70"/>
    <mergeCell ref="A67:C67"/>
    <mergeCell ref="D67:N67"/>
    <mergeCell ref="O67:Q67"/>
    <mergeCell ref="O54:Q54"/>
    <mergeCell ref="A62:C62"/>
    <mergeCell ref="A50:C50"/>
    <mergeCell ref="D50:N50"/>
    <mergeCell ref="A52:C52"/>
    <mergeCell ref="D52:N52"/>
    <mergeCell ref="A53:C53"/>
    <mergeCell ref="D53:N53"/>
    <mergeCell ref="O53:Q53"/>
    <mergeCell ref="D51:N51"/>
    <mergeCell ref="O50:Q50"/>
    <mergeCell ref="O51:Q51"/>
    <mergeCell ref="O55:Q55"/>
    <mergeCell ref="O59:Q59"/>
    <mergeCell ref="A56:C56"/>
    <mergeCell ref="A51:C51"/>
    <mergeCell ref="A60:C60"/>
    <mergeCell ref="D60:N60"/>
    <mergeCell ref="D58:N58"/>
    <mergeCell ref="O58:Q58"/>
    <mergeCell ref="O52:Q52"/>
    <mergeCell ref="BK83:BY85"/>
    <mergeCell ref="BI20:BK20"/>
    <mergeCell ref="BL20:BV20"/>
    <mergeCell ref="BW20:BY20"/>
    <mergeCell ref="BZ20:CB20"/>
    <mergeCell ref="R62:T62"/>
    <mergeCell ref="R60:T60"/>
    <mergeCell ref="R63:T63"/>
    <mergeCell ref="R64:T64"/>
    <mergeCell ref="AO74:BB74"/>
    <mergeCell ref="R61:T61"/>
    <mergeCell ref="R58:T58"/>
    <mergeCell ref="R57:T57"/>
    <mergeCell ref="R65:T65"/>
    <mergeCell ref="AO71:AQ71"/>
    <mergeCell ref="AR71:BB71"/>
    <mergeCell ref="AO73:AQ73"/>
    <mergeCell ref="AR73:BB73"/>
    <mergeCell ref="AO72:AQ72"/>
    <mergeCell ref="AO69:AQ69"/>
    <mergeCell ref="AR69:BB69"/>
    <mergeCell ref="R59:T59"/>
    <mergeCell ref="AO68:AQ68"/>
    <mergeCell ref="BC64:BE64"/>
  </mergeCells>
  <phoneticPr fontId="11"/>
  <conditionalFormatting sqref="AF8:AO10">
    <cfRule type="cellIs" dxfId="18" priority="40" stopIfTrue="1" operator="equal">
      <formula>0</formula>
    </cfRule>
  </conditionalFormatting>
  <conditionalFormatting sqref="AP10:AU10">
    <cfRule type="cellIs" dxfId="17" priority="41" stopIfTrue="1" operator="equal">
      <formula>0</formula>
    </cfRule>
  </conditionalFormatting>
  <conditionalFormatting sqref="AC12:AJ12">
    <cfRule type="cellIs" dxfId="16" priority="39" operator="equal">
      <formula>0</formula>
    </cfRule>
  </conditionalFormatting>
  <conditionalFormatting sqref="AY12">
    <cfRule type="expression" dxfId="15" priority="38" stopIfTrue="1">
      <formula>AO12=0</formula>
    </cfRule>
  </conditionalFormatting>
  <conditionalFormatting sqref="AO12:AX12 BQ12:BX12">
    <cfRule type="cellIs" dxfId="14" priority="37" operator="equal">
      <formula>0</formula>
    </cfRule>
  </conditionalFormatting>
  <conditionalFormatting sqref="AK12">
    <cfRule type="expression" dxfId="13" priority="36" stopIfTrue="1">
      <formula>AC12=0</formula>
    </cfRule>
  </conditionalFormatting>
  <conditionalFormatting sqref="A12:J12">
    <cfRule type="cellIs" dxfId="12" priority="35" operator="equal">
      <formula>0</formula>
    </cfRule>
  </conditionalFormatting>
  <conditionalFormatting sqref="K12">
    <cfRule type="expression" dxfId="11" priority="34" stopIfTrue="1">
      <formula>A12=0</formula>
    </cfRule>
  </conditionalFormatting>
  <conditionalFormatting sqref="BY12">
    <cfRule type="expression" dxfId="10" priority="33" stopIfTrue="1">
      <formula>BQ12=0</formula>
    </cfRule>
  </conditionalFormatting>
  <conditionalFormatting sqref="A14:C18 AO20:AQ35 BI25:BK34 U42:W43 U18:W40 AO14:AQ18 U14:W16 A34:C46 BI46:BK47 AO59:AQ73 A20:C32 A65:C72 A48:C63 U45:W51 BI36:BK44 BI14:BK23 AO37:AQ57">
    <cfRule type="expression" dxfId="9" priority="76">
      <formula>$BW$69="●"</formula>
    </cfRule>
  </conditionalFormatting>
  <dataValidations count="2">
    <dataValidation type="list" allowBlank="1" showInputMessage="1" showErrorMessage="1" sqref="A5:G8" xr:uid="{00000000-0002-0000-0100-000000000000}">
      <formula1>$AV$3:$AZ$3</formula1>
    </dataValidation>
    <dataValidation type="list" allowBlank="1" showInputMessage="1" showErrorMessage="1" sqref="BW69:BY69" xr:uid="{00000000-0002-0000-0100-000001000000}">
      <formula1>"●,　"</formula1>
    </dataValidation>
  </dataValidations>
  <pageMargins left="0.78740157480314965" right="0.39370078740157483" top="0.39370078740157483" bottom="0.35433070866141736" header="0.51181102362204722" footer="0.51181102362204722"/>
  <pageSetup paperSize="8" scale="7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47</xdr:col>
                    <xdr:colOff>0</xdr:colOff>
                    <xdr:row>7</xdr:row>
                    <xdr:rowOff>0</xdr:rowOff>
                  </from>
                  <to>
                    <xdr:col>56</xdr:col>
                    <xdr:colOff>0</xdr:colOff>
                    <xdr:row>9</xdr:row>
                    <xdr:rowOff>314325</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47</xdr:col>
                    <xdr:colOff>9525</xdr:colOff>
                    <xdr:row>8</xdr:row>
                    <xdr:rowOff>0</xdr:rowOff>
                  </from>
                  <to>
                    <xdr:col>51</xdr:col>
                    <xdr:colOff>38100</xdr:colOff>
                    <xdr:row>9</xdr:row>
                    <xdr:rowOff>38100</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47</xdr:col>
                    <xdr:colOff>9525</xdr:colOff>
                    <xdr:row>9</xdr:row>
                    <xdr:rowOff>47625</xdr:rowOff>
                  </from>
                  <to>
                    <xdr:col>49</xdr:col>
                    <xdr:colOff>152400</xdr:colOff>
                    <xdr:row>9</xdr:row>
                    <xdr:rowOff>257175</xdr:rowOff>
                  </to>
                </anchor>
              </controlPr>
            </control>
          </mc:Choice>
        </mc:AlternateContent>
        <mc:AlternateContent xmlns:mc="http://schemas.openxmlformats.org/markup-compatibility/2006">
          <mc:Choice Requires="x14">
            <control shapeId="7172" r:id="rId7" name="Option Button 4">
              <controlPr defaultSize="0" autoFill="0" autoLine="0" autoPict="0">
                <anchor moveWithCells="1">
                  <from>
                    <xdr:col>51</xdr:col>
                    <xdr:colOff>9525</xdr:colOff>
                    <xdr:row>9</xdr:row>
                    <xdr:rowOff>47625</xdr:rowOff>
                  </from>
                  <to>
                    <xdr:col>54</xdr:col>
                    <xdr:colOff>104775</xdr:colOff>
                    <xdr:row>9</xdr:row>
                    <xdr:rowOff>257175</xdr:rowOff>
                  </to>
                </anchor>
              </controlPr>
            </control>
          </mc:Choice>
        </mc:AlternateContent>
        <mc:AlternateContent xmlns:mc="http://schemas.openxmlformats.org/markup-compatibility/2006">
          <mc:Choice Requires="x14">
            <control shapeId="7173" r:id="rId8" name="Group Box 5">
              <controlPr defaultSize="0" autoFill="0" autoPict="0">
                <anchor moveWithCells="1">
                  <from>
                    <xdr:col>56</xdr:col>
                    <xdr:colOff>0</xdr:colOff>
                    <xdr:row>3</xdr:row>
                    <xdr:rowOff>0</xdr:rowOff>
                  </from>
                  <to>
                    <xdr:col>69</xdr:col>
                    <xdr:colOff>0</xdr:colOff>
                    <xdr:row>9</xdr:row>
                    <xdr:rowOff>314325</xdr:rowOff>
                  </to>
                </anchor>
              </controlPr>
            </control>
          </mc:Choice>
        </mc:AlternateContent>
        <mc:AlternateContent xmlns:mc="http://schemas.openxmlformats.org/markup-compatibility/2006">
          <mc:Choice Requires="x14">
            <control shapeId="7174" r:id="rId9" name="Option Button 6">
              <controlPr defaultSize="0" autoFill="0" autoLine="0" autoPict="0">
                <anchor moveWithCells="1">
                  <from>
                    <xdr:col>64</xdr:col>
                    <xdr:colOff>19050</xdr:colOff>
                    <xdr:row>3</xdr:row>
                    <xdr:rowOff>0</xdr:rowOff>
                  </from>
                  <to>
                    <xdr:col>68</xdr:col>
                    <xdr:colOff>38100</xdr:colOff>
                    <xdr:row>4</xdr:row>
                    <xdr:rowOff>0</xdr:rowOff>
                  </to>
                </anchor>
              </controlPr>
            </control>
          </mc:Choice>
        </mc:AlternateContent>
        <mc:AlternateContent xmlns:mc="http://schemas.openxmlformats.org/markup-compatibility/2006">
          <mc:Choice Requires="x14">
            <control shapeId="7175" r:id="rId10" name="Option Button 7">
              <controlPr defaultSize="0" autoFill="0" autoLine="0" autoPict="0">
                <anchor moveWithCells="1">
                  <from>
                    <xdr:col>56</xdr:col>
                    <xdr:colOff>28575</xdr:colOff>
                    <xdr:row>3</xdr:row>
                    <xdr:rowOff>171450</xdr:rowOff>
                  </from>
                  <to>
                    <xdr:col>60</xdr:col>
                    <xdr:colOff>38100</xdr:colOff>
                    <xdr:row>5</xdr:row>
                    <xdr:rowOff>0</xdr:rowOff>
                  </to>
                </anchor>
              </controlPr>
            </control>
          </mc:Choice>
        </mc:AlternateContent>
        <mc:AlternateContent xmlns:mc="http://schemas.openxmlformats.org/markup-compatibility/2006">
          <mc:Choice Requires="x14">
            <control shapeId="7176" r:id="rId11" name="Option Button 8">
              <controlPr defaultSize="0" autoFill="0" autoLine="0" autoPict="0">
                <anchor moveWithCells="1">
                  <from>
                    <xdr:col>64</xdr:col>
                    <xdr:colOff>9525</xdr:colOff>
                    <xdr:row>4</xdr:row>
                    <xdr:rowOff>0</xdr:rowOff>
                  </from>
                  <to>
                    <xdr:col>67</xdr:col>
                    <xdr:colOff>0</xdr:colOff>
                    <xdr:row>5</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47</xdr:col>
                    <xdr:colOff>9525</xdr:colOff>
                    <xdr:row>6</xdr:row>
                    <xdr:rowOff>38100</xdr:rowOff>
                  </from>
                  <to>
                    <xdr:col>50</xdr:col>
                    <xdr:colOff>104775</xdr:colOff>
                    <xdr:row>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V69"/>
  <sheetViews>
    <sheetView showGridLines="0" zoomScale="55" zoomScaleNormal="55" workbookViewId="0">
      <selection activeCell="A5" sqref="A5:G8"/>
    </sheetView>
  </sheetViews>
  <sheetFormatPr defaultRowHeight="13.5" x14ac:dyDescent="0.15"/>
  <cols>
    <col min="1" max="100" width="2.5" style="4" customWidth="1"/>
    <col min="101" max="16384" width="9" style="4"/>
  </cols>
  <sheetData>
    <row r="1" spans="1:100" ht="18.75" customHeight="1" x14ac:dyDescent="0.3">
      <c r="A1" s="687" t="s">
        <v>498</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c r="BD1" s="687"/>
      <c r="BE1" s="687"/>
      <c r="BF1" s="2"/>
      <c r="BG1" s="2"/>
      <c r="BH1" s="2"/>
      <c r="BI1" s="2"/>
      <c r="BJ1" s="2"/>
      <c r="BK1" s="2"/>
      <c r="BL1" s="2"/>
      <c r="BM1" s="2"/>
      <c r="BN1" s="2"/>
      <c r="BO1" s="2"/>
      <c r="BP1" s="2"/>
      <c r="BQ1" s="2"/>
      <c r="BR1" s="2"/>
      <c r="BS1" s="2"/>
      <c r="BT1" s="2"/>
      <c r="BU1" s="2"/>
      <c r="BV1" s="2"/>
      <c r="BW1" s="2"/>
      <c r="BX1" s="2"/>
      <c r="BY1" s="2"/>
      <c r="BZ1" s="2"/>
      <c r="CA1" s="2"/>
      <c r="CB1" s="2"/>
      <c r="CC1" s="2"/>
      <c r="CD1" s="2"/>
      <c r="CE1" s="2"/>
      <c r="CF1" s="3"/>
      <c r="CG1" s="3"/>
      <c r="CH1" s="3"/>
      <c r="CI1" s="3"/>
      <c r="CJ1" s="3"/>
      <c r="CK1" s="3"/>
      <c r="CL1" s="3"/>
      <c r="CM1" s="3"/>
      <c r="CN1" s="3"/>
      <c r="CO1" s="3"/>
      <c r="CP1" s="3"/>
      <c r="CQ1" s="3"/>
      <c r="CR1" s="3"/>
      <c r="CS1" s="3"/>
      <c r="CT1" s="3"/>
      <c r="CU1" s="3"/>
      <c r="CV1" s="3"/>
    </row>
    <row r="2" spans="1:100" ht="17.25" customHeight="1" x14ac:dyDescent="0.3">
      <c r="A2" s="687"/>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2"/>
      <c r="BG2" s="2"/>
      <c r="BH2" s="2"/>
      <c r="BI2" s="2"/>
      <c r="BJ2" s="2"/>
      <c r="BK2" s="2"/>
      <c r="BL2" s="2"/>
      <c r="BM2" s="2"/>
      <c r="BN2" s="2"/>
      <c r="BO2" s="2"/>
      <c r="BP2" s="2"/>
      <c r="BQ2" s="2"/>
      <c r="BR2" s="2"/>
      <c r="BS2" s="2"/>
      <c r="BT2" s="2"/>
      <c r="BU2" s="2"/>
      <c r="BV2" s="2"/>
      <c r="BW2" s="2"/>
      <c r="BX2" s="2"/>
      <c r="BY2" s="2"/>
      <c r="BZ2" s="2"/>
      <c r="CA2" s="2"/>
      <c r="CB2" s="2"/>
      <c r="CC2" s="2"/>
      <c r="CD2" s="2"/>
      <c r="CE2" s="3"/>
      <c r="CF2" s="3"/>
      <c r="CG2" s="3"/>
      <c r="CH2" s="3"/>
      <c r="CI2" s="3"/>
      <c r="CJ2" s="3"/>
      <c r="CK2" s="3"/>
      <c r="CL2" s="3"/>
      <c r="CM2" s="3"/>
      <c r="CN2" s="3"/>
      <c r="CO2" s="3"/>
      <c r="CP2" s="3"/>
      <c r="CQ2" s="3"/>
      <c r="CR2" s="3"/>
      <c r="CS2" s="3"/>
      <c r="CT2" s="3"/>
      <c r="CU2" s="3"/>
      <c r="CV2" s="3"/>
    </row>
    <row r="3" spans="1:100" ht="14.25" customHeight="1" thickBot="1" x14ac:dyDescent="0.2">
      <c r="A3" s="5"/>
      <c r="B3" s="5"/>
      <c r="C3" s="5"/>
      <c r="D3" s="5"/>
      <c r="E3" s="5"/>
      <c r="F3" s="5"/>
      <c r="G3" s="5"/>
      <c r="H3" s="2"/>
      <c r="I3" s="688" t="s">
        <v>0</v>
      </c>
      <c r="J3" s="688"/>
      <c r="K3" s="688"/>
      <c r="L3" s="688"/>
      <c r="M3" s="688"/>
      <c r="N3" s="688"/>
      <c r="O3" s="688"/>
      <c r="P3" s="688"/>
      <c r="Q3" s="688"/>
      <c r="R3" s="5"/>
      <c r="S3" s="5"/>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1">
        <f>IF(CEILING(CJ4-1,7)-1&lt;CJ4,"",CEILING(CJ4-1,7)-1)</f>
        <v>44232</v>
      </c>
      <c r="AW3" s="1">
        <f>IF(AV3="",CEILING(CJ4-1,7)+6,AV3+7)</f>
        <v>44239</v>
      </c>
      <c r="AX3" s="1">
        <f>AW3+7</f>
        <v>44246</v>
      </c>
      <c r="AY3" s="1">
        <f>AX3+7</f>
        <v>44253</v>
      </c>
      <c r="AZ3" s="1"/>
      <c r="BA3" s="47"/>
      <c r="BB3" s="47"/>
      <c r="BC3" s="47"/>
      <c r="BD3" s="2"/>
      <c r="BE3" s="689" t="s">
        <v>1</v>
      </c>
      <c r="BF3" s="689"/>
      <c r="BG3" s="689"/>
      <c r="BH3" s="689"/>
      <c r="BI3" s="689"/>
      <c r="BJ3" s="689"/>
      <c r="BK3" s="689"/>
      <c r="BL3" s="689"/>
      <c r="BM3" s="689"/>
      <c r="BN3" s="689"/>
      <c r="BO3" s="689"/>
      <c r="BP3" s="689"/>
      <c r="BQ3" s="689"/>
      <c r="BR3" s="2"/>
      <c r="BS3" s="2"/>
      <c r="BT3" s="2"/>
      <c r="BU3" s="2"/>
      <c r="BV3" s="2"/>
      <c r="BW3" s="2"/>
      <c r="BX3" s="2"/>
      <c r="BY3" s="2"/>
      <c r="BZ3" s="2"/>
      <c r="CA3" s="2"/>
      <c r="CB3" s="2"/>
      <c r="CC3" s="2"/>
      <c r="CD3" s="2"/>
      <c r="CE3" s="2"/>
      <c r="CF3" s="7"/>
      <c r="CG3" s="7"/>
      <c r="CH3" s="7"/>
      <c r="CI3" s="7"/>
      <c r="CJ3" s="7"/>
      <c r="CK3" s="7"/>
      <c r="CL3" s="7"/>
      <c r="CM3" s="7"/>
      <c r="CN3" s="7"/>
      <c r="CO3" s="7"/>
      <c r="CP3" s="7"/>
      <c r="CQ3" s="7"/>
      <c r="CR3" s="7"/>
      <c r="CS3" s="7"/>
      <c r="CT3" s="7"/>
      <c r="CU3" s="7"/>
      <c r="CV3" s="7"/>
    </row>
    <row r="4" spans="1:100" ht="14.25" customHeight="1" thickTop="1" x14ac:dyDescent="0.15">
      <c r="A4" s="690" t="s">
        <v>2</v>
      </c>
      <c r="B4" s="691"/>
      <c r="C4" s="691"/>
      <c r="D4" s="691"/>
      <c r="E4" s="691"/>
      <c r="F4" s="691"/>
      <c r="G4" s="692"/>
      <c r="H4" s="2"/>
      <c r="I4" s="690" t="s">
        <v>3</v>
      </c>
      <c r="J4" s="691"/>
      <c r="K4" s="691"/>
      <c r="L4" s="691"/>
      <c r="M4" s="691"/>
      <c r="N4" s="691"/>
      <c r="O4" s="691"/>
      <c r="P4" s="691"/>
      <c r="Q4" s="691"/>
      <c r="R4" s="691"/>
      <c r="S4" s="691"/>
      <c r="T4" s="691"/>
      <c r="U4" s="691"/>
      <c r="V4" s="691"/>
      <c r="W4" s="691"/>
      <c r="X4" s="691"/>
      <c r="Y4" s="691"/>
      <c r="Z4" s="691"/>
      <c r="AA4" s="691"/>
      <c r="AB4" s="691"/>
      <c r="AC4" s="691"/>
      <c r="AD4" s="691"/>
      <c r="AE4" s="693"/>
      <c r="AF4" s="694" t="s">
        <v>4</v>
      </c>
      <c r="AG4" s="691"/>
      <c r="AH4" s="691"/>
      <c r="AI4" s="691"/>
      <c r="AJ4" s="691"/>
      <c r="AK4" s="691"/>
      <c r="AL4" s="691"/>
      <c r="AM4" s="691"/>
      <c r="AN4" s="693"/>
      <c r="AO4" s="694" t="s">
        <v>33</v>
      </c>
      <c r="AP4" s="691"/>
      <c r="AQ4" s="691"/>
      <c r="AR4" s="691"/>
      <c r="AS4" s="691"/>
      <c r="AT4" s="691"/>
      <c r="AU4" s="693"/>
      <c r="AV4" s="694" t="s">
        <v>5</v>
      </c>
      <c r="AW4" s="691"/>
      <c r="AX4" s="691"/>
      <c r="AY4" s="691"/>
      <c r="AZ4" s="691"/>
      <c r="BA4" s="691"/>
      <c r="BB4" s="691"/>
      <c r="BC4" s="691"/>
      <c r="BD4" s="692"/>
      <c r="BE4" s="695" t="s">
        <v>6</v>
      </c>
      <c r="BF4" s="696"/>
      <c r="BG4" s="696"/>
      <c r="BH4" s="696"/>
      <c r="BI4" s="696"/>
      <c r="BJ4" s="696"/>
      <c r="BK4" s="696"/>
      <c r="BL4" s="696"/>
      <c r="BM4" s="8" t="s">
        <v>7</v>
      </c>
      <c r="BN4" s="697" t="s">
        <v>8</v>
      </c>
      <c r="BO4" s="697"/>
      <c r="BP4" s="697"/>
      <c r="BQ4" s="698"/>
      <c r="BR4" s="731" t="s">
        <v>9</v>
      </c>
      <c r="BS4" s="732"/>
      <c r="BT4" s="732"/>
      <c r="BU4" s="732"/>
      <c r="BV4" s="470" t="s">
        <v>32</v>
      </c>
      <c r="BW4" s="470"/>
      <c r="BX4" s="470"/>
      <c r="BY4" s="470"/>
      <c r="BZ4" s="470"/>
      <c r="CA4" s="470"/>
      <c r="CB4" s="470"/>
      <c r="CC4" s="470"/>
      <c r="CD4" s="470"/>
      <c r="CE4" s="470"/>
      <c r="CF4" s="470"/>
      <c r="CG4" s="768" t="s">
        <v>10</v>
      </c>
      <c r="CH4" s="768"/>
      <c r="CI4" s="769"/>
      <c r="CJ4" s="699">
        <f>八王子①!CJ4</f>
        <v>44228</v>
      </c>
      <c r="CK4" s="700"/>
      <c r="CL4" s="700"/>
      <c r="CM4" s="700"/>
      <c r="CN4" s="700"/>
      <c r="CO4" s="700"/>
      <c r="CP4" s="700"/>
      <c r="CQ4" s="700"/>
      <c r="CR4" s="700"/>
      <c r="CS4" s="700"/>
      <c r="CT4" s="700"/>
      <c r="CU4" s="700"/>
      <c r="CV4" s="700"/>
    </row>
    <row r="5" spans="1:100" ht="17.25" customHeight="1" x14ac:dyDescent="0.15">
      <c r="A5" s="701"/>
      <c r="B5" s="702"/>
      <c r="C5" s="702"/>
      <c r="D5" s="702"/>
      <c r="E5" s="702"/>
      <c r="F5" s="702"/>
      <c r="G5" s="703"/>
      <c r="H5" s="2"/>
      <c r="I5" s="707"/>
      <c r="J5" s="708"/>
      <c r="K5" s="708"/>
      <c r="L5" s="708"/>
      <c r="M5" s="708"/>
      <c r="N5" s="708"/>
      <c r="O5" s="708"/>
      <c r="P5" s="708"/>
      <c r="Q5" s="708"/>
      <c r="R5" s="708"/>
      <c r="S5" s="708"/>
      <c r="T5" s="708"/>
      <c r="U5" s="708"/>
      <c r="V5" s="708"/>
      <c r="W5" s="708"/>
      <c r="X5" s="708"/>
      <c r="Y5" s="708"/>
      <c r="Z5" s="708"/>
      <c r="AA5" s="708"/>
      <c r="AB5" s="708"/>
      <c r="AC5" s="708"/>
      <c r="AD5" s="708"/>
      <c r="AE5" s="709"/>
      <c r="AF5" s="201"/>
      <c r="AG5" s="713"/>
      <c r="AH5" s="713"/>
      <c r="AI5" s="713"/>
      <c r="AJ5" s="713"/>
      <c r="AK5" s="713"/>
      <c r="AL5" s="713"/>
      <c r="AM5" s="713"/>
      <c r="AN5" s="714"/>
      <c r="AO5" s="207"/>
      <c r="AP5" s="718"/>
      <c r="AQ5" s="718"/>
      <c r="AR5" s="718"/>
      <c r="AS5" s="718"/>
      <c r="AT5" s="718"/>
      <c r="AU5" s="719"/>
      <c r="AV5" s="723" t="s">
        <v>11</v>
      </c>
      <c r="AW5" s="724"/>
      <c r="AX5" s="725"/>
      <c r="AY5" s="725"/>
      <c r="AZ5" s="725"/>
      <c r="BA5" s="725"/>
      <c r="BB5" s="725"/>
      <c r="BC5" s="725"/>
      <c r="BD5" s="2" t="s">
        <v>12</v>
      </c>
      <c r="BE5" s="9"/>
      <c r="BF5" s="726" t="s">
        <v>13</v>
      </c>
      <c r="BG5" s="726"/>
      <c r="BH5" s="726"/>
      <c r="BI5" s="726"/>
      <c r="BJ5" s="726"/>
      <c r="BK5" s="726"/>
      <c r="BL5" s="10"/>
      <c r="BM5" s="10"/>
      <c r="BN5" s="726" t="s">
        <v>34</v>
      </c>
      <c r="BO5" s="726"/>
      <c r="BP5" s="726"/>
      <c r="BQ5" s="727"/>
      <c r="BR5" s="733"/>
      <c r="BS5" s="734"/>
      <c r="BT5" s="734"/>
      <c r="BU5" s="734"/>
      <c r="BV5" s="776"/>
      <c r="BW5" s="776"/>
      <c r="BX5" s="776"/>
      <c r="BY5" s="776"/>
      <c r="BZ5" s="776"/>
      <c r="CA5" s="776"/>
      <c r="CB5" s="776"/>
      <c r="CC5" s="776"/>
      <c r="CD5" s="776"/>
      <c r="CE5" s="776"/>
      <c r="CF5" s="776"/>
      <c r="CG5" s="770"/>
      <c r="CH5" s="770"/>
      <c r="CI5" s="771"/>
      <c r="CJ5" s="699"/>
      <c r="CK5" s="700"/>
      <c r="CL5" s="700"/>
      <c r="CM5" s="700"/>
      <c r="CN5" s="700"/>
      <c r="CO5" s="700"/>
      <c r="CP5" s="700"/>
      <c r="CQ5" s="700"/>
      <c r="CR5" s="700"/>
      <c r="CS5" s="700"/>
      <c r="CT5" s="700"/>
      <c r="CU5" s="700"/>
      <c r="CV5" s="700"/>
    </row>
    <row r="6" spans="1:100" ht="17.25" customHeight="1" x14ac:dyDescent="0.15">
      <c r="A6" s="701"/>
      <c r="B6" s="702"/>
      <c r="C6" s="702"/>
      <c r="D6" s="702"/>
      <c r="E6" s="702"/>
      <c r="F6" s="702"/>
      <c r="G6" s="703"/>
      <c r="H6" s="2"/>
      <c r="I6" s="710"/>
      <c r="J6" s="711"/>
      <c r="K6" s="711"/>
      <c r="L6" s="711"/>
      <c r="M6" s="711"/>
      <c r="N6" s="711"/>
      <c r="O6" s="711"/>
      <c r="P6" s="711"/>
      <c r="Q6" s="711"/>
      <c r="R6" s="711"/>
      <c r="S6" s="711"/>
      <c r="T6" s="711"/>
      <c r="U6" s="711"/>
      <c r="V6" s="711"/>
      <c r="W6" s="711"/>
      <c r="X6" s="711"/>
      <c r="Y6" s="711"/>
      <c r="Z6" s="711"/>
      <c r="AA6" s="711"/>
      <c r="AB6" s="711"/>
      <c r="AC6" s="711"/>
      <c r="AD6" s="711"/>
      <c r="AE6" s="712"/>
      <c r="AF6" s="715"/>
      <c r="AG6" s="716"/>
      <c r="AH6" s="716"/>
      <c r="AI6" s="716"/>
      <c r="AJ6" s="716"/>
      <c r="AK6" s="716"/>
      <c r="AL6" s="716"/>
      <c r="AM6" s="716"/>
      <c r="AN6" s="717"/>
      <c r="AO6" s="720"/>
      <c r="AP6" s="721"/>
      <c r="AQ6" s="721"/>
      <c r="AR6" s="721"/>
      <c r="AS6" s="721"/>
      <c r="AT6" s="721"/>
      <c r="AU6" s="722"/>
      <c r="AV6" s="723" t="s">
        <v>11</v>
      </c>
      <c r="AW6" s="724"/>
      <c r="AX6" s="728" t="s">
        <v>32</v>
      </c>
      <c r="AY6" s="728"/>
      <c r="AZ6" s="728"/>
      <c r="BA6" s="728"/>
      <c r="BB6" s="728"/>
      <c r="BC6" s="728"/>
      <c r="BD6" s="2" t="s">
        <v>12</v>
      </c>
      <c r="BE6" s="11"/>
      <c r="BF6" s="729"/>
      <c r="BG6" s="729"/>
      <c r="BH6" s="729"/>
      <c r="BI6" s="729"/>
      <c r="BJ6" s="730"/>
      <c r="BK6" s="730"/>
      <c r="BL6" s="730"/>
      <c r="BM6" s="730"/>
      <c r="BN6" s="730"/>
      <c r="BO6" s="730"/>
      <c r="BP6" s="730"/>
      <c r="BQ6" s="12"/>
      <c r="BR6" s="765" t="s">
        <v>14</v>
      </c>
      <c r="BS6" s="766"/>
      <c r="BT6" s="766"/>
      <c r="BU6" s="766"/>
      <c r="BV6" s="766"/>
      <c r="BW6" s="766"/>
      <c r="BX6" s="766"/>
      <c r="BY6" s="766"/>
      <c r="BZ6" s="766"/>
      <c r="CA6" s="766"/>
      <c r="CB6" s="766"/>
      <c r="CC6" s="766"/>
      <c r="CD6" s="766"/>
      <c r="CE6" s="766"/>
      <c r="CF6" s="766"/>
      <c r="CG6" s="766"/>
      <c r="CH6" s="766"/>
      <c r="CI6" s="767"/>
      <c r="CJ6" s="699"/>
      <c r="CK6" s="700"/>
      <c r="CL6" s="700"/>
      <c r="CM6" s="700"/>
      <c r="CN6" s="700"/>
      <c r="CO6" s="700"/>
      <c r="CP6" s="700"/>
      <c r="CQ6" s="700"/>
      <c r="CR6" s="700"/>
      <c r="CS6" s="700"/>
      <c r="CT6" s="700"/>
      <c r="CU6" s="700"/>
      <c r="CV6" s="700"/>
    </row>
    <row r="7" spans="1:100" ht="18" customHeight="1" x14ac:dyDescent="0.15">
      <c r="A7" s="701"/>
      <c r="B7" s="702"/>
      <c r="C7" s="702"/>
      <c r="D7" s="702"/>
      <c r="E7" s="702"/>
      <c r="F7" s="702"/>
      <c r="G7" s="703"/>
      <c r="H7" s="2"/>
      <c r="I7" s="774" t="s">
        <v>15</v>
      </c>
      <c r="J7" s="775"/>
      <c r="K7" s="278" t="s">
        <v>32</v>
      </c>
      <c r="L7" s="278"/>
      <c r="M7" s="278"/>
      <c r="N7" s="13" t="s">
        <v>16</v>
      </c>
      <c r="O7" s="278" t="s">
        <v>32</v>
      </c>
      <c r="P7" s="278"/>
      <c r="Q7" s="278"/>
      <c r="R7" s="13" t="s">
        <v>16</v>
      </c>
      <c r="S7" s="278" t="s">
        <v>32</v>
      </c>
      <c r="T7" s="278"/>
      <c r="U7" s="278"/>
      <c r="V7" s="278"/>
      <c r="W7" s="781" t="s">
        <v>17</v>
      </c>
      <c r="X7" s="781"/>
      <c r="Y7" s="781"/>
      <c r="Z7" s="293" t="s">
        <v>32</v>
      </c>
      <c r="AA7" s="293"/>
      <c r="AB7" s="293"/>
      <c r="AC7" s="293"/>
      <c r="AD7" s="790" t="s">
        <v>18</v>
      </c>
      <c r="AE7" s="791"/>
      <c r="AF7" s="750" t="s">
        <v>19</v>
      </c>
      <c r="AG7" s="751"/>
      <c r="AH7" s="751"/>
      <c r="AI7" s="751"/>
      <c r="AJ7" s="751"/>
      <c r="AK7" s="751"/>
      <c r="AL7" s="751"/>
      <c r="AM7" s="751"/>
      <c r="AN7" s="751"/>
      <c r="AO7" s="751"/>
      <c r="AP7" s="751"/>
      <c r="AQ7" s="751"/>
      <c r="AR7" s="751"/>
      <c r="AS7" s="751"/>
      <c r="AT7" s="751"/>
      <c r="AU7" s="14"/>
      <c r="AV7" s="15"/>
      <c r="AW7" s="792" t="s">
        <v>20</v>
      </c>
      <c r="AX7" s="792"/>
      <c r="AY7" s="792"/>
      <c r="AZ7" s="792"/>
      <c r="BA7" s="792"/>
      <c r="BB7" s="16"/>
      <c r="BC7" s="16"/>
      <c r="BD7" s="17"/>
      <c r="BE7" s="782" t="s">
        <v>21</v>
      </c>
      <c r="BF7" s="783"/>
      <c r="BG7" s="783"/>
      <c r="BH7" s="783"/>
      <c r="BI7" s="784"/>
      <c r="BJ7" s="785" t="s">
        <v>22</v>
      </c>
      <c r="BK7" s="783"/>
      <c r="BL7" s="783"/>
      <c r="BM7" s="783"/>
      <c r="BN7" s="783"/>
      <c r="BO7" s="783"/>
      <c r="BP7" s="783"/>
      <c r="BQ7" s="786"/>
      <c r="BR7" s="735" t="s">
        <v>32</v>
      </c>
      <c r="BS7" s="736"/>
      <c r="BT7" s="736"/>
      <c r="BU7" s="736"/>
      <c r="BV7" s="736"/>
      <c r="BW7" s="736"/>
      <c r="BX7" s="736"/>
      <c r="BY7" s="736"/>
      <c r="BZ7" s="736"/>
      <c r="CA7" s="736"/>
      <c r="CB7" s="736"/>
      <c r="CC7" s="736"/>
      <c r="CD7" s="736"/>
      <c r="CE7" s="736"/>
      <c r="CF7" s="736"/>
      <c r="CG7" s="736"/>
      <c r="CH7" s="736"/>
      <c r="CI7" s="737"/>
      <c r="CJ7" s="741">
        <f>八王子①!CJ7</f>
        <v>44215</v>
      </c>
      <c r="CK7" s="742"/>
      <c r="CL7" s="742"/>
      <c r="CM7" s="742"/>
      <c r="CN7" s="742"/>
      <c r="CO7" s="742"/>
      <c r="CP7" s="742"/>
      <c r="CQ7" s="742"/>
      <c r="CR7" s="742"/>
      <c r="CS7" s="742"/>
      <c r="CT7" s="742"/>
      <c r="CU7" s="742"/>
      <c r="CV7" s="742"/>
    </row>
    <row r="8" spans="1:100" ht="14.25" customHeight="1" thickBot="1" x14ac:dyDescent="0.2">
      <c r="A8" s="704"/>
      <c r="B8" s="705"/>
      <c r="C8" s="705"/>
      <c r="D8" s="705"/>
      <c r="E8" s="705"/>
      <c r="F8" s="705"/>
      <c r="G8" s="706"/>
      <c r="H8" s="2"/>
      <c r="I8" s="743" t="s">
        <v>23</v>
      </c>
      <c r="J8" s="744"/>
      <c r="K8" s="744"/>
      <c r="L8" s="744"/>
      <c r="M8" s="744"/>
      <c r="N8" s="744"/>
      <c r="O8" s="744"/>
      <c r="P8" s="744"/>
      <c r="Q8" s="744"/>
      <c r="R8" s="744"/>
      <c r="S8" s="744"/>
      <c r="T8" s="744"/>
      <c r="U8" s="744"/>
      <c r="V8" s="744"/>
      <c r="W8" s="744"/>
      <c r="X8" s="744"/>
      <c r="Y8" s="744"/>
      <c r="Z8" s="744"/>
      <c r="AA8" s="744"/>
      <c r="AB8" s="744"/>
      <c r="AC8" s="744"/>
      <c r="AD8" s="744"/>
      <c r="AE8" s="745"/>
      <c r="AF8" s="746" t="str">
        <f>IF(A12=0,"",A12)</f>
        <v/>
      </c>
      <c r="AG8" s="747"/>
      <c r="AH8" s="747"/>
      <c r="AI8" s="747"/>
      <c r="AJ8" s="747"/>
      <c r="AK8" s="747"/>
      <c r="AL8" s="747"/>
      <c r="AM8" s="747"/>
      <c r="AN8" s="747"/>
      <c r="AO8" s="747"/>
      <c r="AP8" s="744"/>
      <c r="AQ8" s="744"/>
      <c r="AR8" s="744"/>
      <c r="AS8" s="744"/>
      <c r="AT8" s="744"/>
      <c r="AU8" s="745"/>
      <c r="AV8" s="750" t="s">
        <v>24</v>
      </c>
      <c r="AW8" s="751"/>
      <c r="AX8" s="751"/>
      <c r="AY8" s="751"/>
      <c r="AZ8" s="751"/>
      <c r="BA8" s="751"/>
      <c r="BB8" s="751"/>
      <c r="BC8" s="751"/>
      <c r="BD8" s="752"/>
      <c r="BE8" s="753" t="s">
        <v>32</v>
      </c>
      <c r="BF8" s="754"/>
      <c r="BG8" s="754"/>
      <c r="BH8" s="754"/>
      <c r="BI8" s="755"/>
      <c r="BJ8" s="759" t="s">
        <v>32</v>
      </c>
      <c r="BK8" s="760"/>
      <c r="BL8" s="760"/>
      <c r="BM8" s="760"/>
      <c r="BN8" s="760"/>
      <c r="BO8" s="760"/>
      <c r="BP8" s="760"/>
      <c r="BQ8" s="761"/>
      <c r="BR8" s="735"/>
      <c r="BS8" s="736"/>
      <c r="BT8" s="736"/>
      <c r="BU8" s="736"/>
      <c r="BV8" s="736"/>
      <c r="BW8" s="736"/>
      <c r="BX8" s="736"/>
      <c r="BY8" s="736"/>
      <c r="BZ8" s="736"/>
      <c r="CA8" s="736"/>
      <c r="CB8" s="736"/>
      <c r="CC8" s="736"/>
      <c r="CD8" s="736"/>
      <c r="CE8" s="736"/>
      <c r="CF8" s="736"/>
      <c r="CG8" s="736"/>
      <c r="CH8" s="736"/>
      <c r="CI8" s="737"/>
      <c r="CJ8" s="2"/>
      <c r="CK8" s="2"/>
      <c r="CL8" s="2"/>
      <c r="CM8" s="2"/>
      <c r="CN8" s="2"/>
      <c r="CO8" s="2"/>
      <c r="CP8" s="2"/>
      <c r="CQ8" s="2"/>
      <c r="CR8" s="2"/>
      <c r="CS8" s="2"/>
      <c r="CT8" s="2"/>
      <c r="CU8" s="2"/>
      <c r="CV8" s="2"/>
    </row>
    <row r="9" spans="1:100" ht="14.25" thickTop="1" x14ac:dyDescent="0.15">
      <c r="A9" s="2"/>
      <c r="B9" s="2"/>
      <c r="C9" s="2"/>
      <c r="D9" s="2"/>
      <c r="E9" s="2"/>
      <c r="F9" s="2"/>
      <c r="G9" s="2"/>
      <c r="H9" s="2"/>
      <c r="I9" s="195" t="s">
        <v>32</v>
      </c>
      <c r="J9" s="793"/>
      <c r="K9" s="793"/>
      <c r="L9" s="793"/>
      <c r="M9" s="793"/>
      <c r="N9" s="793"/>
      <c r="O9" s="793"/>
      <c r="P9" s="793"/>
      <c r="Q9" s="793"/>
      <c r="R9" s="793"/>
      <c r="S9" s="793"/>
      <c r="T9" s="793"/>
      <c r="U9" s="793"/>
      <c r="V9" s="793"/>
      <c r="W9" s="793"/>
      <c r="X9" s="793"/>
      <c r="Y9" s="793"/>
      <c r="Z9" s="793"/>
      <c r="AA9" s="793"/>
      <c r="AB9" s="793"/>
      <c r="AC9" s="793"/>
      <c r="AD9" s="793"/>
      <c r="AE9" s="794"/>
      <c r="AF9" s="746"/>
      <c r="AG9" s="747"/>
      <c r="AH9" s="747"/>
      <c r="AI9" s="747"/>
      <c r="AJ9" s="747"/>
      <c r="AK9" s="747"/>
      <c r="AL9" s="747"/>
      <c r="AM9" s="747"/>
      <c r="AN9" s="747"/>
      <c r="AO9" s="747"/>
      <c r="AP9" s="798" t="s">
        <v>25</v>
      </c>
      <c r="AQ9" s="799"/>
      <c r="AR9" s="799"/>
      <c r="AS9" s="799"/>
      <c r="AT9" s="799"/>
      <c r="AU9" s="800"/>
      <c r="AV9" s="18"/>
      <c r="AW9" s="744" t="s">
        <v>26</v>
      </c>
      <c r="AX9" s="744"/>
      <c r="AY9" s="744"/>
      <c r="AZ9" s="744"/>
      <c r="BA9" s="744"/>
      <c r="BB9" s="18"/>
      <c r="BC9" s="2"/>
      <c r="BD9" s="2"/>
      <c r="BE9" s="753"/>
      <c r="BF9" s="754"/>
      <c r="BG9" s="754"/>
      <c r="BH9" s="754"/>
      <c r="BI9" s="755"/>
      <c r="BJ9" s="759"/>
      <c r="BK9" s="760"/>
      <c r="BL9" s="760"/>
      <c r="BM9" s="760"/>
      <c r="BN9" s="760"/>
      <c r="BO9" s="760"/>
      <c r="BP9" s="760"/>
      <c r="BQ9" s="761"/>
      <c r="BR9" s="735"/>
      <c r="BS9" s="736"/>
      <c r="BT9" s="736"/>
      <c r="BU9" s="736"/>
      <c r="BV9" s="736"/>
      <c r="BW9" s="736"/>
      <c r="BX9" s="736"/>
      <c r="BY9" s="736"/>
      <c r="BZ9" s="736"/>
      <c r="CA9" s="736"/>
      <c r="CB9" s="736"/>
      <c r="CC9" s="736"/>
      <c r="CD9" s="736"/>
      <c r="CE9" s="736"/>
      <c r="CF9" s="736"/>
      <c r="CG9" s="736"/>
      <c r="CH9" s="736"/>
      <c r="CI9" s="737"/>
      <c r="CJ9" s="2"/>
      <c r="CK9" s="2"/>
      <c r="CL9" s="2"/>
      <c r="CM9" s="2"/>
      <c r="CN9" s="2"/>
      <c r="CO9" s="2"/>
      <c r="CP9" s="2"/>
      <c r="CQ9" s="2"/>
      <c r="CR9" s="2"/>
      <c r="CS9" s="2"/>
      <c r="CT9" s="2"/>
      <c r="CU9" s="2"/>
      <c r="CV9" s="2"/>
    </row>
    <row r="10" spans="1:100" ht="25.5" customHeight="1" thickBot="1" x14ac:dyDescent="0.2">
      <c r="A10" s="2"/>
      <c r="B10" s="2"/>
      <c r="C10" s="2"/>
      <c r="D10" s="2"/>
      <c r="E10" s="2"/>
      <c r="F10" s="2"/>
      <c r="G10" s="2"/>
      <c r="H10" s="2"/>
      <c r="I10" s="795"/>
      <c r="J10" s="796"/>
      <c r="K10" s="796"/>
      <c r="L10" s="796"/>
      <c r="M10" s="796"/>
      <c r="N10" s="796"/>
      <c r="O10" s="796"/>
      <c r="P10" s="796"/>
      <c r="Q10" s="796"/>
      <c r="R10" s="796"/>
      <c r="S10" s="796"/>
      <c r="T10" s="796"/>
      <c r="U10" s="796"/>
      <c r="V10" s="796"/>
      <c r="W10" s="796"/>
      <c r="X10" s="796"/>
      <c r="Y10" s="796"/>
      <c r="Z10" s="796"/>
      <c r="AA10" s="796"/>
      <c r="AB10" s="796"/>
      <c r="AC10" s="796"/>
      <c r="AD10" s="796"/>
      <c r="AE10" s="797"/>
      <c r="AF10" s="748"/>
      <c r="AG10" s="749"/>
      <c r="AH10" s="749"/>
      <c r="AI10" s="749"/>
      <c r="AJ10" s="749"/>
      <c r="AK10" s="749"/>
      <c r="AL10" s="749"/>
      <c r="AM10" s="749"/>
      <c r="AN10" s="749"/>
      <c r="AO10" s="749"/>
      <c r="AP10" s="787"/>
      <c r="AQ10" s="788"/>
      <c r="AR10" s="788"/>
      <c r="AS10" s="788"/>
      <c r="AT10" s="788"/>
      <c r="AU10" s="789"/>
      <c r="AV10" s="19"/>
      <c r="AW10" s="6" t="s">
        <v>27</v>
      </c>
      <c r="AX10" s="6"/>
      <c r="AY10" s="6"/>
      <c r="AZ10" s="19"/>
      <c r="BA10" s="779" t="s">
        <v>28</v>
      </c>
      <c r="BB10" s="779"/>
      <c r="BC10" s="779"/>
      <c r="BD10" s="20"/>
      <c r="BE10" s="756"/>
      <c r="BF10" s="757"/>
      <c r="BG10" s="757"/>
      <c r="BH10" s="757"/>
      <c r="BI10" s="758"/>
      <c r="BJ10" s="762"/>
      <c r="BK10" s="763"/>
      <c r="BL10" s="763"/>
      <c r="BM10" s="763"/>
      <c r="BN10" s="763"/>
      <c r="BO10" s="763"/>
      <c r="BP10" s="763"/>
      <c r="BQ10" s="764"/>
      <c r="BR10" s="738"/>
      <c r="BS10" s="739"/>
      <c r="BT10" s="739"/>
      <c r="BU10" s="739"/>
      <c r="BV10" s="739"/>
      <c r="BW10" s="739"/>
      <c r="BX10" s="739"/>
      <c r="BY10" s="739"/>
      <c r="BZ10" s="739"/>
      <c r="CA10" s="739"/>
      <c r="CB10" s="739"/>
      <c r="CC10" s="739"/>
      <c r="CD10" s="739"/>
      <c r="CE10" s="739"/>
      <c r="CF10" s="739"/>
      <c r="CG10" s="739"/>
      <c r="CH10" s="739"/>
      <c r="CI10" s="740"/>
      <c r="CJ10" s="2"/>
      <c r="CK10" s="2"/>
      <c r="CL10" s="2"/>
      <c r="CM10" s="2"/>
      <c r="CN10" s="2"/>
      <c r="CO10" s="2"/>
      <c r="CP10" s="2"/>
      <c r="CQ10" s="2"/>
      <c r="CR10" s="2"/>
      <c r="CS10" s="2"/>
      <c r="CT10" s="2"/>
      <c r="CU10" s="2"/>
      <c r="CV10" s="2"/>
    </row>
    <row r="11" spans="1:100" ht="8.25" customHeight="1" thickTop="1" thickBo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21.75" thickBot="1" x14ac:dyDescent="0.2">
      <c r="A12" s="806">
        <f>IF(BC33="●",AV33,SUMIF(R21,"●",O21)+SUMIF(R28,"●",O28)+SUMIF(R35,"●",O35)+SUMIF(R41,"●",O41)+SUMIF(AL28,"●",AI28)+SUMIF(AL38,"●",AI38)+SUMIF(AL46,"●",AI46)+SUMIF(AL54,"●",AI54)+SUMIF(BF24,"●",BC24)+SUMIF(BF29,"●",BC29)+SUMIF(BF32,"●",BC32)+SUM(R21,R28,R35,R41,AL28,AL38,AL46,AL54,BF24,BF29,BF32))</f>
        <v>0</v>
      </c>
      <c r="B12" s="807"/>
      <c r="C12" s="807"/>
      <c r="D12" s="807"/>
      <c r="E12" s="807"/>
      <c r="F12" s="807"/>
      <c r="G12" s="807"/>
      <c r="H12" s="807"/>
      <c r="I12" s="807"/>
      <c r="J12" s="807"/>
      <c r="K12" s="807"/>
      <c r="L12" s="807"/>
      <c r="M12" s="808" t="s">
        <v>495</v>
      </c>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8"/>
      <c r="AL12" s="808"/>
      <c r="AM12" s="808"/>
      <c r="AN12" s="808"/>
      <c r="AO12" s="808"/>
      <c r="AP12" s="808"/>
      <c r="AQ12" s="808"/>
      <c r="AR12" s="808"/>
      <c r="AS12" s="808"/>
      <c r="AT12" s="808"/>
      <c r="AU12" s="808"/>
      <c r="AV12" s="808"/>
      <c r="AW12" s="780">
        <f>IF(BC33="●",77,IF(R21="●",COUNTA(O14:O20),COUNTA(R14:R20))+IF(R28="●",COUNTA(O22:O27),COUNTA(R22:R27))+IF(R35="●",COUNTA(O29:O34),COUNTA(R29:R34))+IF(R41="●",COUNTA(O36:O40),COUNTA(R36:R40))+IF(AL28="●",COUNTA(AI14:AI27),COUNTA(AL14:AL27))+IF(AL38="●",COUNTA(AI29:AI37),COUNTA(AL29:AL37))+IF(AL46="●",COUNTA(AI39:AI45),COUNTA(AL39:AL45))+IF(AL54="●",COUNTA(AI47:AI53),COUNTA(AL47:AL53))+IF(BF24="●",COUNTA(BC14:BC23),COUNTA(BF14:BF23))+IF(BF29="●",COUNTA(BC25:BC28),COUNTA(BF25:BF28))+IF(BF32="●",COUNTA(BC30:BC31),COUNTA(BF30:BF31)))</f>
        <v>0</v>
      </c>
      <c r="AX12" s="780"/>
      <c r="AY12" s="780"/>
      <c r="AZ12" s="780"/>
      <c r="BA12" s="780"/>
      <c r="BB12" s="780"/>
      <c r="BC12" s="780"/>
      <c r="BD12" s="780"/>
      <c r="BE12" s="772" t="s">
        <v>44</v>
      </c>
      <c r="BF12" s="772"/>
      <c r="BG12" s="772"/>
      <c r="BH12" s="773"/>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15" thickBot="1" x14ac:dyDescent="0.2">
      <c r="A13" s="801" t="s">
        <v>46</v>
      </c>
      <c r="B13" s="802"/>
      <c r="C13" s="803"/>
      <c r="D13" s="804" t="s">
        <v>30</v>
      </c>
      <c r="E13" s="802"/>
      <c r="F13" s="802"/>
      <c r="G13" s="802"/>
      <c r="H13" s="802"/>
      <c r="I13" s="802"/>
      <c r="J13" s="802"/>
      <c r="K13" s="802"/>
      <c r="L13" s="802"/>
      <c r="M13" s="802"/>
      <c r="N13" s="803"/>
      <c r="O13" s="805" t="s">
        <v>35</v>
      </c>
      <c r="P13" s="805"/>
      <c r="Q13" s="805"/>
      <c r="R13" s="777" t="s">
        <v>31</v>
      </c>
      <c r="S13" s="777"/>
      <c r="T13" s="778"/>
      <c r="U13" s="801" t="s">
        <v>46</v>
      </c>
      <c r="V13" s="802"/>
      <c r="W13" s="803"/>
      <c r="X13" s="804" t="s">
        <v>30</v>
      </c>
      <c r="Y13" s="802"/>
      <c r="Z13" s="802"/>
      <c r="AA13" s="802"/>
      <c r="AB13" s="802"/>
      <c r="AC13" s="802"/>
      <c r="AD13" s="802"/>
      <c r="AE13" s="802"/>
      <c r="AF13" s="802"/>
      <c r="AG13" s="802"/>
      <c r="AH13" s="803"/>
      <c r="AI13" s="805" t="s">
        <v>35</v>
      </c>
      <c r="AJ13" s="805"/>
      <c r="AK13" s="805"/>
      <c r="AL13" s="777" t="s">
        <v>31</v>
      </c>
      <c r="AM13" s="777"/>
      <c r="AN13" s="778"/>
      <c r="AO13" s="801" t="s">
        <v>46</v>
      </c>
      <c r="AP13" s="802"/>
      <c r="AQ13" s="803"/>
      <c r="AR13" s="804" t="s">
        <v>30</v>
      </c>
      <c r="AS13" s="802"/>
      <c r="AT13" s="802"/>
      <c r="AU13" s="802"/>
      <c r="AV13" s="802"/>
      <c r="AW13" s="802"/>
      <c r="AX13" s="802"/>
      <c r="AY13" s="802"/>
      <c r="AZ13" s="802"/>
      <c r="BA13" s="802"/>
      <c r="BB13" s="803"/>
      <c r="BC13" s="805" t="s">
        <v>35</v>
      </c>
      <c r="BD13" s="805"/>
      <c r="BE13" s="805"/>
      <c r="BF13" s="777" t="s">
        <v>31</v>
      </c>
      <c r="BG13" s="777"/>
      <c r="BH13" s="778"/>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18" customHeight="1" x14ac:dyDescent="0.15">
      <c r="A14" s="579">
        <v>355001</v>
      </c>
      <c r="B14" s="580"/>
      <c r="C14" s="581"/>
      <c r="D14" s="587" t="s">
        <v>400</v>
      </c>
      <c r="E14" s="582"/>
      <c r="F14" s="582"/>
      <c r="G14" s="582"/>
      <c r="H14" s="582"/>
      <c r="I14" s="582"/>
      <c r="J14" s="582"/>
      <c r="K14" s="582"/>
      <c r="L14" s="582"/>
      <c r="M14" s="582"/>
      <c r="N14" s="583"/>
      <c r="O14" s="584">
        <v>320</v>
      </c>
      <c r="P14" s="585"/>
      <c r="Q14" s="585"/>
      <c r="R14" s="386"/>
      <c r="S14" s="585"/>
      <c r="T14" s="586"/>
      <c r="U14" s="579">
        <v>355025</v>
      </c>
      <c r="V14" s="580"/>
      <c r="W14" s="581"/>
      <c r="X14" s="587" t="s">
        <v>419</v>
      </c>
      <c r="Y14" s="582"/>
      <c r="Z14" s="582"/>
      <c r="AA14" s="582"/>
      <c r="AB14" s="582"/>
      <c r="AC14" s="582"/>
      <c r="AD14" s="582"/>
      <c r="AE14" s="582"/>
      <c r="AF14" s="582"/>
      <c r="AG14" s="582"/>
      <c r="AH14" s="583"/>
      <c r="AI14" s="584">
        <v>670</v>
      </c>
      <c r="AJ14" s="585"/>
      <c r="AK14" s="585"/>
      <c r="AL14" s="386"/>
      <c r="AM14" s="585"/>
      <c r="AN14" s="586"/>
      <c r="AO14" s="579">
        <v>355060</v>
      </c>
      <c r="AP14" s="580"/>
      <c r="AQ14" s="581"/>
      <c r="AR14" s="587" t="s">
        <v>402</v>
      </c>
      <c r="AS14" s="582"/>
      <c r="AT14" s="582"/>
      <c r="AU14" s="582"/>
      <c r="AV14" s="582"/>
      <c r="AW14" s="582"/>
      <c r="AX14" s="582"/>
      <c r="AY14" s="582"/>
      <c r="AZ14" s="582"/>
      <c r="BA14" s="582"/>
      <c r="BB14" s="583"/>
      <c r="BC14" s="584">
        <v>70</v>
      </c>
      <c r="BD14" s="585"/>
      <c r="BE14" s="585"/>
      <c r="BF14" s="386"/>
      <c r="BG14" s="585"/>
      <c r="BH14" s="586"/>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18" customHeight="1" x14ac:dyDescent="0.15">
      <c r="A15" s="579">
        <v>355002</v>
      </c>
      <c r="B15" s="580"/>
      <c r="C15" s="581"/>
      <c r="D15" s="587" t="s">
        <v>403</v>
      </c>
      <c r="E15" s="582"/>
      <c r="F15" s="582"/>
      <c r="G15" s="582"/>
      <c r="H15" s="582"/>
      <c r="I15" s="582"/>
      <c r="J15" s="582"/>
      <c r="K15" s="582"/>
      <c r="L15" s="582"/>
      <c r="M15" s="582"/>
      <c r="N15" s="583"/>
      <c r="O15" s="584">
        <v>440</v>
      </c>
      <c r="P15" s="585"/>
      <c r="Q15" s="585"/>
      <c r="R15" s="386"/>
      <c r="S15" s="585"/>
      <c r="T15" s="586"/>
      <c r="U15" s="579">
        <v>355026</v>
      </c>
      <c r="V15" s="580"/>
      <c r="W15" s="581"/>
      <c r="X15" s="107" t="s">
        <v>526</v>
      </c>
      <c r="Y15" s="582"/>
      <c r="Z15" s="582"/>
      <c r="AA15" s="582"/>
      <c r="AB15" s="582"/>
      <c r="AC15" s="582"/>
      <c r="AD15" s="582"/>
      <c r="AE15" s="582"/>
      <c r="AF15" s="582"/>
      <c r="AG15" s="582"/>
      <c r="AH15" s="583"/>
      <c r="AI15" s="584">
        <v>442</v>
      </c>
      <c r="AJ15" s="585"/>
      <c r="AK15" s="585"/>
      <c r="AL15" s="386"/>
      <c r="AM15" s="585"/>
      <c r="AN15" s="586"/>
      <c r="AO15" s="579">
        <v>355061</v>
      </c>
      <c r="AP15" s="580"/>
      <c r="AQ15" s="581"/>
      <c r="AR15" s="587" t="s">
        <v>405</v>
      </c>
      <c r="AS15" s="582"/>
      <c r="AT15" s="582"/>
      <c r="AU15" s="582"/>
      <c r="AV15" s="582"/>
      <c r="AW15" s="582"/>
      <c r="AX15" s="582"/>
      <c r="AY15" s="582"/>
      <c r="AZ15" s="582"/>
      <c r="BA15" s="582"/>
      <c r="BB15" s="583"/>
      <c r="BC15" s="584">
        <v>500</v>
      </c>
      <c r="BD15" s="585"/>
      <c r="BE15" s="585"/>
      <c r="BF15" s="386"/>
      <c r="BG15" s="585"/>
      <c r="BH15" s="586"/>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18" customHeight="1" x14ac:dyDescent="0.15">
      <c r="A16" s="579">
        <v>355003</v>
      </c>
      <c r="B16" s="580"/>
      <c r="C16" s="581"/>
      <c r="D16" s="587" t="s">
        <v>406</v>
      </c>
      <c r="E16" s="582"/>
      <c r="F16" s="582"/>
      <c r="G16" s="582"/>
      <c r="H16" s="582"/>
      <c r="I16" s="582"/>
      <c r="J16" s="582"/>
      <c r="K16" s="582"/>
      <c r="L16" s="582"/>
      <c r="M16" s="582"/>
      <c r="N16" s="583"/>
      <c r="O16" s="584">
        <v>430</v>
      </c>
      <c r="P16" s="585"/>
      <c r="Q16" s="585"/>
      <c r="R16" s="386"/>
      <c r="S16" s="585"/>
      <c r="T16" s="586"/>
      <c r="U16" s="579">
        <v>355028</v>
      </c>
      <c r="V16" s="580"/>
      <c r="W16" s="581"/>
      <c r="X16" s="587" t="s">
        <v>425</v>
      </c>
      <c r="Y16" s="582"/>
      <c r="Z16" s="582"/>
      <c r="AA16" s="582"/>
      <c r="AB16" s="582"/>
      <c r="AC16" s="582"/>
      <c r="AD16" s="582"/>
      <c r="AE16" s="582"/>
      <c r="AF16" s="582"/>
      <c r="AG16" s="582"/>
      <c r="AH16" s="583"/>
      <c r="AI16" s="584">
        <v>1160</v>
      </c>
      <c r="AJ16" s="585"/>
      <c r="AK16" s="585"/>
      <c r="AL16" s="386"/>
      <c r="AM16" s="585"/>
      <c r="AN16" s="586"/>
      <c r="AO16" s="579">
        <v>355062</v>
      </c>
      <c r="AP16" s="580"/>
      <c r="AQ16" s="581"/>
      <c r="AR16" s="587" t="s">
        <v>408</v>
      </c>
      <c r="AS16" s="582"/>
      <c r="AT16" s="582"/>
      <c r="AU16" s="582"/>
      <c r="AV16" s="582"/>
      <c r="AW16" s="582"/>
      <c r="AX16" s="582"/>
      <c r="AY16" s="582"/>
      <c r="AZ16" s="582"/>
      <c r="BA16" s="582"/>
      <c r="BB16" s="583"/>
      <c r="BC16" s="584">
        <v>940</v>
      </c>
      <c r="BD16" s="585"/>
      <c r="BE16" s="585"/>
      <c r="BF16" s="386"/>
      <c r="BG16" s="585"/>
      <c r="BH16" s="586"/>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18" customHeight="1" x14ac:dyDescent="0.15">
      <c r="A17" s="579">
        <v>355004</v>
      </c>
      <c r="B17" s="580"/>
      <c r="C17" s="581"/>
      <c r="D17" s="587" t="s">
        <v>409</v>
      </c>
      <c r="E17" s="582"/>
      <c r="F17" s="582"/>
      <c r="G17" s="582"/>
      <c r="H17" s="582"/>
      <c r="I17" s="582"/>
      <c r="J17" s="582"/>
      <c r="K17" s="582"/>
      <c r="L17" s="582"/>
      <c r="M17" s="582"/>
      <c r="N17" s="583"/>
      <c r="O17" s="584">
        <v>480</v>
      </c>
      <c r="P17" s="585"/>
      <c r="Q17" s="585"/>
      <c r="R17" s="386"/>
      <c r="S17" s="585"/>
      <c r="T17" s="586"/>
      <c r="U17" s="579">
        <v>355029</v>
      </c>
      <c r="V17" s="580"/>
      <c r="W17" s="581"/>
      <c r="X17" s="587" t="s">
        <v>428</v>
      </c>
      <c r="Y17" s="582"/>
      <c r="Z17" s="582"/>
      <c r="AA17" s="582"/>
      <c r="AB17" s="582"/>
      <c r="AC17" s="582"/>
      <c r="AD17" s="582"/>
      <c r="AE17" s="582"/>
      <c r="AF17" s="582"/>
      <c r="AG17" s="582"/>
      <c r="AH17" s="583"/>
      <c r="AI17" s="584">
        <v>55</v>
      </c>
      <c r="AJ17" s="585"/>
      <c r="AK17" s="585"/>
      <c r="AL17" s="386"/>
      <c r="AM17" s="585"/>
      <c r="AN17" s="586"/>
      <c r="AO17" s="579">
        <v>355063</v>
      </c>
      <c r="AP17" s="580"/>
      <c r="AQ17" s="581"/>
      <c r="AR17" s="587" t="s">
        <v>411</v>
      </c>
      <c r="AS17" s="582"/>
      <c r="AT17" s="582"/>
      <c r="AU17" s="582"/>
      <c r="AV17" s="582"/>
      <c r="AW17" s="582"/>
      <c r="AX17" s="582"/>
      <c r="AY17" s="582"/>
      <c r="AZ17" s="582"/>
      <c r="BA17" s="582"/>
      <c r="BB17" s="583"/>
      <c r="BC17" s="584">
        <v>504</v>
      </c>
      <c r="BD17" s="585"/>
      <c r="BE17" s="585"/>
      <c r="BF17" s="386"/>
      <c r="BG17" s="585"/>
      <c r="BH17" s="586"/>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18" customHeight="1" x14ac:dyDescent="0.15">
      <c r="A18" s="579">
        <v>355005</v>
      </c>
      <c r="B18" s="580"/>
      <c r="C18" s="581"/>
      <c r="D18" s="587" t="s">
        <v>471</v>
      </c>
      <c r="E18" s="582"/>
      <c r="F18" s="582"/>
      <c r="G18" s="582"/>
      <c r="H18" s="582"/>
      <c r="I18" s="582"/>
      <c r="J18" s="582"/>
      <c r="K18" s="582"/>
      <c r="L18" s="582"/>
      <c r="M18" s="582"/>
      <c r="N18" s="583"/>
      <c r="O18" s="584">
        <v>560</v>
      </c>
      <c r="P18" s="585"/>
      <c r="Q18" s="585"/>
      <c r="R18" s="386"/>
      <c r="S18" s="585"/>
      <c r="T18" s="586"/>
      <c r="U18" s="579">
        <v>355030</v>
      </c>
      <c r="V18" s="580"/>
      <c r="W18" s="581"/>
      <c r="X18" s="587" t="s">
        <v>497</v>
      </c>
      <c r="Y18" s="582"/>
      <c r="Z18" s="582"/>
      <c r="AA18" s="582"/>
      <c r="AB18" s="582"/>
      <c r="AC18" s="582"/>
      <c r="AD18" s="582"/>
      <c r="AE18" s="582"/>
      <c r="AF18" s="582"/>
      <c r="AG18" s="582"/>
      <c r="AH18" s="583"/>
      <c r="AI18" s="584">
        <v>130</v>
      </c>
      <c r="AJ18" s="585"/>
      <c r="AK18" s="585"/>
      <c r="AL18" s="386"/>
      <c r="AM18" s="585"/>
      <c r="AN18" s="586"/>
      <c r="AO18" s="579">
        <v>355064</v>
      </c>
      <c r="AP18" s="580"/>
      <c r="AQ18" s="581"/>
      <c r="AR18" s="587" t="s">
        <v>414</v>
      </c>
      <c r="AS18" s="582"/>
      <c r="AT18" s="582"/>
      <c r="AU18" s="582"/>
      <c r="AV18" s="582"/>
      <c r="AW18" s="582"/>
      <c r="AX18" s="582"/>
      <c r="AY18" s="582"/>
      <c r="AZ18" s="582"/>
      <c r="BA18" s="582"/>
      <c r="BB18" s="583"/>
      <c r="BC18" s="584">
        <v>340</v>
      </c>
      <c r="BD18" s="585"/>
      <c r="BE18" s="585"/>
      <c r="BF18" s="386"/>
      <c r="BG18" s="585"/>
      <c r="BH18" s="586"/>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18" customHeight="1" x14ac:dyDescent="0.15">
      <c r="A19" s="579">
        <v>355006</v>
      </c>
      <c r="B19" s="580"/>
      <c r="C19" s="581"/>
      <c r="D19" s="587" t="s">
        <v>412</v>
      </c>
      <c r="E19" s="582"/>
      <c r="F19" s="582"/>
      <c r="G19" s="582"/>
      <c r="H19" s="582"/>
      <c r="I19" s="582"/>
      <c r="J19" s="582"/>
      <c r="K19" s="582"/>
      <c r="L19" s="582"/>
      <c r="M19" s="582"/>
      <c r="N19" s="583"/>
      <c r="O19" s="584">
        <v>800</v>
      </c>
      <c r="P19" s="585"/>
      <c r="Q19" s="585"/>
      <c r="R19" s="386"/>
      <c r="S19" s="585"/>
      <c r="T19" s="586"/>
      <c r="U19" s="579">
        <v>355083</v>
      </c>
      <c r="V19" s="580"/>
      <c r="W19" s="581"/>
      <c r="X19" s="587" t="s">
        <v>503</v>
      </c>
      <c r="Y19" s="582"/>
      <c r="Z19" s="582"/>
      <c r="AA19" s="582"/>
      <c r="AB19" s="582"/>
      <c r="AC19" s="582"/>
      <c r="AD19" s="582"/>
      <c r="AE19" s="582"/>
      <c r="AF19" s="582"/>
      <c r="AG19" s="582"/>
      <c r="AH19" s="583"/>
      <c r="AI19" s="584">
        <v>320</v>
      </c>
      <c r="AJ19" s="585"/>
      <c r="AK19" s="585"/>
      <c r="AL19" s="386"/>
      <c r="AM19" s="585"/>
      <c r="AN19" s="586"/>
      <c r="AO19" s="579">
        <v>355065</v>
      </c>
      <c r="AP19" s="580"/>
      <c r="AQ19" s="581"/>
      <c r="AR19" s="587" t="s">
        <v>417</v>
      </c>
      <c r="AS19" s="582"/>
      <c r="AT19" s="582"/>
      <c r="AU19" s="582"/>
      <c r="AV19" s="582"/>
      <c r="AW19" s="582"/>
      <c r="AX19" s="582"/>
      <c r="AY19" s="582"/>
      <c r="AZ19" s="582"/>
      <c r="BA19" s="582"/>
      <c r="BB19" s="583"/>
      <c r="BC19" s="584">
        <v>580</v>
      </c>
      <c r="BD19" s="585"/>
      <c r="BE19" s="585"/>
      <c r="BF19" s="386"/>
      <c r="BG19" s="585"/>
      <c r="BH19" s="586"/>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18" customHeight="1" x14ac:dyDescent="0.15">
      <c r="A20" s="579">
        <v>355007</v>
      </c>
      <c r="B20" s="580"/>
      <c r="C20" s="581"/>
      <c r="D20" s="587" t="s">
        <v>415</v>
      </c>
      <c r="E20" s="582"/>
      <c r="F20" s="582"/>
      <c r="G20" s="582"/>
      <c r="H20" s="582"/>
      <c r="I20" s="582"/>
      <c r="J20" s="582"/>
      <c r="K20" s="582"/>
      <c r="L20" s="582"/>
      <c r="M20" s="582"/>
      <c r="N20" s="583"/>
      <c r="O20" s="584">
        <v>190</v>
      </c>
      <c r="P20" s="585"/>
      <c r="Q20" s="585"/>
      <c r="R20" s="386"/>
      <c r="S20" s="585"/>
      <c r="T20" s="586"/>
      <c r="U20" s="579">
        <v>355086</v>
      </c>
      <c r="V20" s="580"/>
      <c r="W20" s="581"/>
      <c r="X20" s="107" t="s">
        <v>545</v>
      </c>
      <c r="Y20" s="582"/>
      <c r="Z20" s="582"/>
      <c r="AA20" s="582"/>
      <c r="AB20" s="582"/>
      <c r="AC20" s="582"/>
      <c r="AD20" s="582"/>
      <c r="AE20" s="582"/>
      <c r="AF20" s="582"/>
      <c r="AG20" s="582"/>
      <c r="AH20" s="583"/>
      <c r="AI20" s="584">
        <v>440</v>
      </c>
      <c r="AJ20" s="585"/>
      <c r="AK20" s="585"/>
      <c r="AL20" s="386"/>
      <c r="AM20" s="585"/>
      <c r="AN20" s="586"/>
      <c r="AO20" s="579">
        <v>355067</v>
      </c>
      <c r="AP20" s="580"/>
      <c r="AQ20" s="581"/>
      <c r="AR20" s="587" t="s">
        <v>421</v>
      </c>
      <c r="AS20" s="582"/>
      <c r="AT20" s="582"/>
      <c r="AU20" s="582"/>
      <c r="AV20" s="582"/>
      <c r="AW20" s="582"/>
      <c r="AX20" s="582"/>
      <c r="AY20" s="582"/>
      <c r="AZ20" s="582"/>
      <c r="BA20" s="582"/>
      <c r="BB20" s="583"/>
      <c r="BC20" s="584">
        <v>640</v>
      </c>
      <c r="BD20" s="585"/>
      <c r="BE20" s="585"/>
      <c r="BF20" s="386"/>
      <c r="BG20" s="585"/>
      <c r="BH20" s="586"/>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18" customHeight="1" x14ac:dyDescent="0.15">
      <c r="A21" s="150" t="s">
        <v>418</v>
      </c>
      <c r="B21" s="595"/>
      <c r="C21" s="595"/>
      <c r="D21" s="595"/>
      <c r="E21" s="595"/>
      <c r="F21" s="595"/>
      <c r="G21" s="595"/>
      <c r="H21" s="595"/>
      <c r="I21" s="595"/>
      <c r="J21" s="595"/>
      <c r="K21" s="595"/>
      <c r="L21" s="595"/>
      <c r="M21" s="595"/>
      <c r="N21" s="596"/>
      <c r="O21" s="591">
        <f>SUM(O14:O20)</f>
        <v>3220</v>
      </c>
      <c r="P21" s="592"/>
      <c r="Q21" s="593"/>
      <c r="R21" s="594" t="str">
        <f>IF(COUNTA(R14:R20)=0,"",SUMIF(R14:R20,"●",O14:O20)+SUM(R14:R20))</f>
        <v/>
      </c>
      <c r="S21" s="592"/>
      <c r="T21" s="593"/>
      <c r="U21" s="579">
        <v>355032</v>
      </c>
      <c r="V21" s="580"/>
      <c r="W21" s="581"/>
      <c r="X21" s="587" t="s">
        <v>435</v>
      </c>
      <c r="Y21" s="582"/>
      <c r="Z21" s="582"/>
      <c r="AA21" s="582"/>
      <c r="AB21" s="582"/>
      <c r="AC21" s="582"/>
      <c r="AD21" s="582"/>
      <c r="AE21" s="582"/>
      <c r="AF21" s="582"/>
      <c r="AG21" s="582"/>
      <c r="AH21" s="583"/>
      <c r="AI21" s="584">
        <v>450</v>
      </c>
      <c r="AJ21" s="585"/>
      <c r="AK21" s="585"/>
      <c r="AL21" s="386"/>
      <c r="AM21" s="585"/>
      <c r="AN21" s="586"/>
      <c r="AO21" s="579">
        <v>355068</v>
      </c>
      <c r="AP21" s="580"/>
      <c r="AQ21" s="581"/>
      <c r="AR21" s="587" t="s">
        <v>423</v>
      </c>
      <c r="AS21" s="582"/>
      <c r="AT21" s="582"/>
      <c r="AU21" s="582"/>
      <c r="AV21" s="582"/>
      <c r="AW21" s="582"/>
      <c r="AX21" s="582"/>
      <c r="AY21" s="582"/>
      <c r="AZ21" s="582"/>
      <c r="BA21" s="582"/>
      <c r="BB21" s="583"/>
      <c r="BC21" s="584">
        <v>430</v>
      </c>
      <c r="BD21" s="585"/>
      <c r="BE21" s="585"/>
      <c r="BF21" s="386"/>
      <c r="BG21" s="585"/>
      <c r="BH21" s="586"/>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8" customHeight="1" x14ac:dyDescent="0.15">
      <c r="A22" s="579">
        <v>355008</v>
      </c>
      <c r="B22" s="580"/>
      <c r="C22" s="581"/>
      <c r="D22" s="587" t="s">
        <v>420</v>
      </c>
      <c r="E22" s="582"/>
      <c r="F22" s="582"/>
      <c r="G22" s="582"/>
      <c r="H22" s="582"/>
      <c r="I22" s="582"/>
      <c r="J22" s="582"/>
      <c r="K22" s="582"/>
      <c r="L22" s="582"/>
      <c r="M22" s="582"/>
      <c r="N22" s="583"/>
      <c r="O22" s="584">
        <v>740</v>
      </c>
      <c r="P22" s="585"/>
      <c r="Q22" s="585"/>
      <c r="R22" s="386"/>
      <c r="S22" s="585"/>
      <c r="T22" s="586"/>
      <c r="U22" s="579">
        <v>355033</v>
      </c>
      <c r="V22" s="580"/>
      <c r="W22" s="581"/>
      <c r="X22" s="587" t="s">
        <v>437</v>
      </c>
      <c r="Y22" s="582"/>
      <c r="Z22" s="582"/>
      <c r="AA22" s="582"/>
      <c r="AB22" s="582"/>
      <c r="AC22" s="582"/>
      <c r="AD22" s="582"/>
      <c r="AE22" s="582"/>
      <c r="AF22" s="582"/>
      <c r="AG22" s="582"/>
      <c r="AH22" s="583"/>
      <c r="AI22" s="584">
        <v>500</v>
      </c>
      <c r="AJ22" s="585"/>
      <c r="AK22" s="585"/>
      <c r="AL22" s="386"/>
      <c r="AM22" s="585"/>
      <c r="AN22" s="586"/>
      <c r="AO22" s="579">
        <v>355069</v>
      </c>
      <c r="AP22" s="580"/>
      <c r="AQ22" s="581"/>
      <c r="AR22" s="587" t="s">
        <v>426</v>
      </c>
      <c r="AS22" s="582"/>
      <c r="AT22" s="582"/>
      <c r="AU22" s="582"/>
      <c r="AV22" s="582"/>
      <c r="AW22" s="582"/>
      <c r="AX22" s="582"/>
      <c r="AY22" s="582"/>
      <c r="AZ22" s="582"/>
      <c r="BA22" s="582"/>
      <c r="BB22" s="583"/>
      <c r="BC22" s="584">
        <v>450</v>
      </c>
      <c r="BD22" s="585"/>
      <c r="BE22" s="585"/>
      <c r="BF22" s="386"/>
      <c r="BG22" s="585"/>
      <c r="BH22" s="586"/>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18" customHeight="1" x14ac:dyDescent="0.15">
      <c r="A23" s="579">
        <v>355009</v>
      </c>
      <c r="B23" s="580"/>
      <c r="C23" s="581"/>
      <c r="D23" s="587" t="s">
        <v>422</v>
      </c>
      <c r="E23" s="582"/>
      <c r="F23" s="582"/>
      <c r="G23" s="582"/>
      <c r="H23" s="582"/>
      <c r="I23" s="582"/>
      <c r="J23" s="582"/>
      <c r="K23" s="582"/>
      <c r="L23" s="582"/>
      <c r="M23" s="582"/>
      <c r="N23" s="583"/>
      <c r="O23" s="584">
        <v>250</v>
      </c>
      <c r="P23" s="585"/>
      <c r="Q23" s="585"/>
      <c r="R23" s="386"/>
      <c r="S23" s="585"/>
      <c r="T23" s="586"/>
      <c r="U23" s="579">
        <v>355034</v>
      </c>
      <c r="V23" s="580"/>
      <c r="W23" s="581"/>
      <c r="X23" s="587" t="s">
        <v>440</v>
      </c>
      <c r="Y23" s="582"/>
      <c r="Z23" s="582"/>
      <c r="AA23" s="582"/>
      <c r="AB23" s="582"/>
      <c r="AC23" s="582"/>
      <c r="AD23" s="582"/>
      <c r="AE23" s="582"/>
      <c r="AF23" s="582"/>
      <c r="AG23" s="582"/>
      <c r="AH23" s="583"/>
      <c r="AI23" s="584">
        <v>140</v>
      </c>
      <c r="AJ23" s="585"/>
      <c r="AK23" s="585"/>
      <c r="AL23" s="386"/>
      <c r="AM23" s="585"/>
      <c r="AN23" s="586"/>
      <c r="AO23" s="579">
        <v>355070</v>
      </c>
      <c r="AP23" s="580"/>
      <c r="AQ23" s="581"/>
      <c r="AR23" s="587" t="s">
        <v>429</v>
      </c>
      <c r="AS23" s="582"/>
      <c r="AT23" s="582"/>
      <c r="AU23" s="582"/>
      <c r="AV23" s="582"/>
      <c r="AW23" s="582"/>
      <c r="AX23" s="582"/>
      <c r="AY23" s="582"/>
      <c r="AZ23" s="582"/>
      <c r="BA23" s="582"/>
      <c r="BB23" s="583"/>
      <c r="BC23" s="584">
        <v>460</v>
      </c>
      <c r="BD23" s="585"/>
      <c r="BE23" s="585"/>
      <c r="BF23" s="386"/>
      <c r="BG23" s="585"/>
      <c r="BH23" s="586"/>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18" customHeight="1" x14ac:dyDescent="0.15">
      <c r="A24" s="579">
        <v>355010</v>
      </c>
      <c r="B24" s="580"/>
      <c r="C24" s="581"/>
      <c r="D24" s="587" t="s">
        <v>424</v>
      </c>
      <c r="E24" s="582"/>
      <c r="F24" s="582"/>
      <c r="G24" s="582"/>
      <c r="H24" s="582"/>
      <c r="I24" s="582"/>
      <c r="J24" s="582"/>
      <c r="K24" s="582"/>
      <c r="L24" s="582"/>
      <c r="M24" s="582"/>
      <c r="N24" s="583"/>
      <c r="O24" s="584">
        <v>410</v>
      </c>
      <c r="P24" s="585"/>
      <c r="Q24" s="585"/>
      <c r="R24" s="386"/>
      <c r="S24" s="585"/>
      <c r="T24" s="586"/>
      <c r="U24" s="579">
        <v>355035</v>
      </c>
      <c r="V24" s="580"/>
      <c r="W24" s="581"/>
      <c r="X24" s="107" t="s">
        <v>536</v>
      </c>
      <c r="Y24" s="582"/>
      <c r="Z24" s="582"/>
      <c r="AA24" s="582"/>
      <c r="AB24" s="582"/>
      <c r="AC24" s="582"/>
      <c r="AD24" s="582"/>
      <c r="AE24" s="582"/>
      <c r="AF24" s="582"/>
      <c r="AG24" s="582"/>
      <c r="AH24" s="583"/>
      <c r="AI24" s="584">
        <v>590</v>
      </c>
      <c r="AJ24" s="585"/>
      <c r="AK24" s="585"/>
      <c r="AL24" s="386"/>
      <c r="AM24" s="585"/>
      <c r="AN24" s="586"/>
      <c r="AO24" s="150" t="s">
        <v>431</v>
      </c>
      <c r="AP24" s="595"/>
      <c r="AQ24" s="595"/>
      <c r="AR24" s="595"/>
      <c r="AS24" s="595"/>
      <c r="AT24" s="595"/>
      <c r="AU24" s="595"/>
      <c r="AV24" s="595"/>
      <c r="AW24" s="595"/>
      <c r="AX24" s="595"/>
      <c r="AY24" s="595"/>
      <c r="AZ24" s="595"/>
      <c r="BA24" s="595"/>
      <c r="BB24" s="596"/>
      <c r="BC24" s="591">
        <f>SUM(BC14:BC23)</f>
        <v>4914</v>
      </c>
      <c r="BD24" s="592"/>
      <c r="BE24" s="593"/>
      <c r="BF24" s="594" t="str">
        <f>IF(COUNTA(BF14:BF23)=0,"",SUMIF(BF14:BF23,"●",BC14:BC23)+SUM(BF14:BF23))</f>
        <v/>
      </c>
      <c r="BG24" s="592"/>
      <c r="BH24" s="593"/>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18" customHeight="1" x14ac:dyDescent="0.15">
      <c r="A25" s="579">
        <v>355011</v>
      </c>
      <c r="B25" s="580"/>
      <c r="C25" s="581"/>
      <c r="D25" s="587" t="s">
        <v>427</v>
      </c>
      <c r="E25" s="582"/>
      <c r="F25" s="582"/>
      <c r="G25" s="582"/>
      <c r="H25" s="582"/>
      <c r="I25" s="582"/>
      <c r="J25" s="582"/>
      <c r="K25" s="582"/>
      <c r="L25" s="582"/>
      <c r="M25" s="582"/>
      <c r="N25" s="583"/>
      <c r="O25" s="584">
        <v>410</v>
      </c>
      <c r="P25" s="585"/>
      <c r="Q25" s="585"/>
      <c r="R25" s="386"/>
      <c r="S25" s="585"/>
      <c r="T25" s="586"/>
      <c r="U25" s="579">
        <v>355085</v>
      </c>
      <c r="V25" s="580"/>
      <c r="W25" s="581"/>
      <c r="X25" s="107" t="s">
        <v>537</v>
      </c>
      <c r="Y25" s="582"/>
      <c r="Z25" s="582"/>
      <c r="AA25" s="582"/>
      <c r="AB25" s="582"/>
      <c r="AC25" s="582"/>
      <c r="AD25" s="582"/>
      <c r="AE25" s="582"/>
      <c r="AF25" s="582"/>
      <c r="AG25" s="582"/>
      <c r="AH25" s="583"/>
      <c r="AI25" s="584">
        <v>300</v>
      </c>
      <c r="AJ25" s="585"/>
      <c r="AK25" s="585"/>
      <c r="AL25" s="386"/>
      <c r="AM25" s="585"/>
      <c r="AN25" s="586"/>
      <c r="AO25" s="579">
        <v>355071</v>
      </c>
      <c r="AP25" s="580"/>
      <c r="AQ25" s="581"/>
      <c r="AR25" s="587" t="s">
        <v>433</v>
      </c>
      <c r="AS25" s="582"/>
      <c r="AT25" s="582"/>
      <c r="AU25" s="582"/>
      <c r="AV25" s="582"/>
      <c r="AW25" s="582"/>
      <c r="AX25" s="582"/>
      <c r="AY25" s="582"/>
      <c r="AZ25" s="582"/>
      <c r="BA25" s="582"/>
      <c r="BB25" s="583"/>
      <c r="BC25" s="584">
        <v>470</v>
      </c>
      <c r="BD25" s="585"/>
      <c r="BE25" s="585"/>
      <c r="BF25" s="386"/>
      <c r="BG25" s="585"/>
      <c r="BH25" s="586"/>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18" customHeight="1" x14ac:dyDescent="0.15">
      <c r="A26" s="579">
        <v>355012</v>
      </c>
      <c r="B26" s="580"/>
      <c r="C26" s="581"/>
      <c r="D26" s="587" t="s">
        <v>430</v>
      </c>
      <c r="E26" s="582"/>
      <c r="F26" s="582"/>
      <c r="G26" s="582"/>
      <c r="H26" s="582"/>
      <c r="I26" s="582"/>
      <c r="J26" s="582"/>
      <c r="K26" s="582"/>
      <c r="L26" s="582"/>
      <c r="M26" s="582"/>
      <c r="N26" s="583"/>
      <c r="O26" s="584">
        <v>400</v>
      </c>
      <c r="P26" s="585"/>
      <c r="Q26" s="585"/>
      <c r="R26" s="386"/>
      <c r="S26" s="585"/>
      <c r="T26" s="586"/>
      <c r="U26" s="579">
        <v>355036</v>
      </c>
      <c r="V26" s="580"/>
      <c r="W26" s="581"/>
      <c r="X26" s="107" t="s">
        <v>523</v>
      </c>
      <c r="Y26" s="582"/>
      <c r="Z26" s="582"/>
      <c r="AA26" s="582"/>
      <c r="AB26" s="582"/>
      <c r="AC26" s="582"/>
      <c r="AD26" s="582"/>
      <c r="AE26" s="582"/>
      <c r="AF26" s="582"/>
      <c r="AG26" s="582"/>
      <c r="AH26" s="583"/>
      <c r="AI26" s="584">
        <v>300</v>
      </c>
      <c r="AJ26" s="585"/>
      <c r="AK26" s="585"/>
      <c r="AL26" s="386"/>
      <c r="AM26" s="585"/>
      <c r="AN26" s="586"/>
      <c r="AO26" s="579">
        <v>355073</v>
      </c>
      <c r="AP26" s="580"/>
      <c r="AQ26" s="581"/>
      <c r="AR26" s="587" t="s">
        <v>438</v>
      </c>
      <c r="AS26" s="582"/>
      <c r="AT26" s="582"/>
      <c r="AU26" s="582"/>
      <c r="AV26" s="582"/>
      <c r="AW26" s="582"/>
      <c r="AX26" s="582"/>
      <c r="AY26" s="582"/>
      <c r="AZ26" s="582"/>
      <c r="BA26" s="582"/>
      <c r="BB26" s="583"/>
      <c r="BC26" s="584">
        <v>380</v>
      </c>
      <c r="BD26" s="585"/>
      <c r="BE26" s="585"/>
      <c r="BF26" s="386"/>
      <c r="BG26" s="585"/>
      <c r="BH26" s="586"/>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ht="18" customHeight="1" x14ac:dyDescent="0.15">
      <c r="A27" s="579">
        <v>355013</v>
      </c>
      <c r="B27" s="580"/>
      <c r="C27" s="581"/>
      <c r="D27" s="587" t="s">
        <v>432</v>
      </c>
      <c r="E27" s="582"/>
      <c r="F27" s="582"/>
      <c r="G27" s="582"/>
      <c r="H27" s="582"/>
      <c r="I27" s="582"/>
      <c r="J27" s="582"/>
      <c r="K27" s="582"/>
      <c r="L27" s="582"/>
      <c r="M27" s="582"/>
      <c r="N27" s="583"/>
      <c r="O27" s="584">
        <v>320</v>
      </c>
      <c r="P27" s="585"/>
      <c r="Q27" s="585"/>
      <c r="R27" s="386"/>
      <c r="S27" s="585"/>
      <c r="T27" s="586"/>
      <c r="U27" s="579">
        <v>355084</v>
      </c>
      <c r="V27" s="580"/>
      <c r="W27" s="581"/>
      <c r="X27" s="107" t="s">
        <v>524</v>
      </c>
      <c r="Y27" s="582"/>
      <c r="Z27" s="582"/>
      <c r="AA27" s="582"/>
      <c r="AB27" s="582"/>
      <c r="AC27" s="582"/>
      <c r="AD27" s="582"/>
      <c r="AE27" s="582"/>
      <c r="AF27" s="582"/>
      <c r="AG27" s="582"/>
      <c r="AH27" s="583"/>
      <c r="AI27" s="584">
        <v>280</v>
      </c>
      <c r="AJ27" s="585"/>
      <c r="AK27" s="585"/>
      <c r="AL27" s="386"/>
      <c r="AM27" s="585"/>
      <c r="AN27" s="586"/>
      <c r="AO27" s="579">
        <v>355075</v>
      </c>
      <c r="AP27" s="580"/>
      <c r="AQ27" s="581"/>
      <c r="AR27" s="587" t="s">
        <v>441</v>
      </c>
      <c r="AS27" s="582"/>
      <c r="AT27" s="582"/>
      <c r="AU27" s="582"/>
      <c r="AV27" s="582"/>
      <c r="AW27" s="582"/>
      <c r="AX27" s="582"/>
      <c r="AY27" s="582"/>
      <c r="AZ27" s="582"/>
      <c r="BA27" s="582"/>
      <c r="BB27" s="583"/>
      <c r="BC27" s="584">
        <v>220</v>
      </c>
      <c r="BD27" s="585"/>
      <c r="BE27" s="585"/>
      <c r="BF27" s="386"/>
      <c r="BG27" s="585"/>
      <c r="BH27" s="586"/>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spans="1:100" ht="18" customHeight="1" x14ac:dyDescent="0.15">
      <c r="A28" s="150" t="s">
        <v>434</v>
      </c>
      <c r="B28" s="595"/>
      <c r="C28" s="595"/>
      <c r="D28" s="595"/>
      <c r="E28" s="595"/>
      <c r="F28" s="595"/>
      <c r="G28" s="595"/>
      <c r="H28" s="595"/>
      <c r="I28" s="595"/>
      <c r="J28" s="595"/>
      <c r="K28" s="595"/>
      <c r="L28" s="595"/>
      <c r="M28" s="595"/>
      <c r="N28" s="596"/>
      <c r="O28" s="591">
        <f>SUM(O22:O27)</f>
        <v>2530</v>
      </c>
      <c r="P28" s="592"/>
      <c r="Q28" s="593"/>
      <c r="R28" s="594" t="str">
        <f>IF(COUNTA(R22:R27)=0,"",SUMIF(R22:R27,"●",O22:O27)+SUM(R22:R27))</f>
        <v/>
      </c>
      <c r="S28" s="592"/>
      <c r="T28" s="593"/>
      <c r="U28" s="150" t="s">
        <v>444</v>
      </c>
      <c r="V28" s="595"/>
      <c r="W28" s="595"/>
      <c r="X28" s="595"/>
      <c r="Y28" s="595"/>
      <c r="Z28" s="595"/>
      <c r="AA28" s="595"/>
      <c r="AB28" s="595"/>
      <c r="AC28" s="595"/>
      <c r="AD28" s="595"/>
      <c r="AE28" s="595"/>
      <c r="AF28" s="595"/>
      <c r="AG28" s="595"/>
      <c r="AH28" s="596"/>
      <c r="AI28" s="591">
        <f>SUM(AI14:AI27)</f>
        <v>5777</v>
      </c>
      <c r="AJ28" s="592"/>
      <c r="AK28" s="593"/>
      <c r="AL28" s="594" t="str">
        <f>IF(COUNTA(AL14:AL27)=0,"",SUMIF(AL14:AL27,"●",AI14:AI27)+SUM(AL14:AL27))</f>
        <v/>
      </c>
      <c r="AM28" s="592"/>
      <c r="AN28" s="593"/>
      <c r="AO28" s="579">
        <v>355077</v>
      </c>
      <c r="AP28" s="580"/>
      <c r="AQ28" s="581"/>
      <c r="AR28" s="587" t="s">
        <v>445</v>
      </c>
      <c r="AS28" s="582"/>
      <c r="AT28" s="582"/>
      <c r="AU28" s="582"/>
      <c r="AV28" s="582"/>
      <c r="AW28" s="582"/>
      <c r="AX28" s="582"/>
      <c r="AY28" s="582"/>
      <c r="AZ28" s="582"/>
      <c r="BA28" s="582"/>
      <c r="BB28" s="583"/>
      <c r="BC28" s="584">
        <v>460</v>
      </c>
      <c r="BD28" s="585"/>
      <c r="BE28" s="585"/>
      <c r="BF28" s="386"/>
      <c r="BG28" s="585"/>
      <c r="BH28" s="586"/>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spans="1:100" ht="18" customHeight="1" x14ac:dyDescent="0.15">
      <c r="A29" s="579">
        <v>355014</v>
      </c>
      <c r="B29" s="580"/>
      <c r="C29" s="581"/>
      <c r="D29" s="587" t="s">
        <v>436</v>
      </c>
      <c r="E29" s="582"/>
      <c r="F29" s="582"/>
      <c r="G29" s="582"/>
      <c r="H29" s="582"/>
      <c r="I29" s="582"/>
      <c r="J29" s="582"/>
      <c r="K29" s="582"/>
      <c r="L29" s="582"/>
      <c r="M29" s="582"/>
      <c r="N29" s="583"/>
      <c r="O29" s="584">
        <v>1020</v>
      </c>
      <c r="P29" s="585"/>
      <c r="Q29" s="585"/>
      <c r="R29" s="386"/>
      <c r="S29" s="585"/>
      <c r="T29" s="586"/>
      <c r="U29" s="579">
        <v>355037</v>
      </c>
      <c r="V29" s="580"/>
      <c r="W29" s="581"/>
      <c r="X29" s="587" t="s">
        <v>447</v>
      </c>
      <c r="Y29" s="582"/>
      <c r="Z29" s="582"/>
      <c r="AA29" s="582"/>
      <c r="AB29" s="582"/>
      <c r="AC29" s="582"/>
      <c r="AD29" s="582"/>
      <c r="AE29" s="582"/>
      <c r="AF29" s="582"/>
      <c r="AG29" s="582"/>
      <c r="AH29" s="583"/>
      <c r="AI29" s="584">
        <v>470</v>
      </c>
      <c r="AJ29" s="585"/>
      <c r="AK29" s="585"/>
      <c r="AL29" s="386"/>
      <c r="AM29" s="585"/>
      <c r="AN29" s="586"/>
      <c r="AO29" s="150" t="s">
        <v>450</v>
      </c>
      <c r="AP29" s="595"/>
      <c r="AQ29" s="595"/>
      <c r="AR29" s="595"/>
      <c r="AS29" s="595"/>
      <c r="AT29" s="595"/>
      <c r="AU29" s="595"/>
      <c r="AV29" s="595"/>
      <c r="AW29" s="595"/>
      <c r="AX29" s="595"/>
      <c r="AY29" s="595"/>
      <c r="AZ29" s="595"/>
      <c r="BA29" s="595"/>
      <c r="BB29" s="596"/>
      <c r="BC29" s="591">
        <f>SUM(BC25:BC28)</f>
        <v>1530</v>
      </c>
      <c r="BD29" s="592"/>
      <c r="BE29" s="593"/>
      <c r="BF29" s="594" t="str">
        <f>IF(COUNTA(BF25:BF28)=0,"",SUMIF(BF25:BF28,"●",BC25:BC28)+SUM(BF25:BF28))</f>
        <v/>
      </c>
      <c r="BG29" s="592"/>
      <c r="BH29" s="593"/>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spans="1:100" ht="18" customHeight="1" x14ac:dyDescent="0.15">
      <c r="A30" s="579">
        <v>355015</v>
      </c>
      <c r="B30" s="580"/>
      <c r="C30" s="581"/>
      <c r="D30" s="587" t="s">
        <v>439</v>
      </c>
      <c r="E30" s="582"/>
      <c r="F30" s="582"/>
      <c r="G30" s="582"/>
      <c r="H30" s="582"/>
      <c r="I30" s="582"/>
      <c r="J30" s="582"/>
      <c r="K30" s="582"/>
      <c r="L30" s="582"/>
      <c r="M30" s="582"/>
      <c r="N30" s="583"/>
      <c r="O30" s="584">
        <v>500</v>
      </c>
      <c r="P30" s="585"/>
      <c r="Q30" s="585"/>
      <c r="R30" s="386"/>
      <c r="S30" s="585"/>
      <c r="T30" s="586"/>
      <c r="U30" s="579">
        <v>355038</v>
      </c>
      <c r="V30" s="580"/>
      <c r="W30" s="581"/>
      <c r="X30" s="587" t="s">
        <v>492</v>
      </c>
      <c r="Y30" s="582"/>
      <c r="Z30" s="582"/>
      <c r="AA30" s="582"/>
      <c r="AB30" s="582"/>
      <c r="AC30" s="582"/>
      <c r="AD30" s="582"/>
      <c r="AE30" s="582"/>
      <c r="AF30" s="582"/>
      <c r="AG30" s="582"/>
      <c r="AH30" s="583"/>
      <c r="AI30" s="584">
        <v>300</v>
      </c>
      <c r="AJ30" s="585"/>
      <c r="AK30" s="585"/>
      <c r="AL30" s="386"/>
      <c r="AM30" s="585"/>
      <c r="AN30" s="586"/>
      <c r="AO30" s="579">
        <v>355087</v>
      </c>
      <c r="AP30" s="580"/>
      <c r="AQ30" s="581"/>
      <c r="AR30" s="107" t="s">
        <v>546</v>
      </c>
      <c r="AS30" s="582"/>
      <c r="AT30" s="582"/>
      <c r="AU30" s="582"/>
      <c r="AV30" s="582"/>
      <c r="AW30" s="582"/>
      <c r="AX30" s="582"/>
      <c r="AY30" s="582"/>
      <c r="AZ30" s="582"/>
      <c r="BA30" s="582"/>
      <c r="BB30" s="583"/>
      <c r="BC30" s="584">
        <v>300</v>
      </c>
      <c r="BD30" s="585"/>
      <c r="BE30" s="585"/>
      <c r="BF30" s="386"/>
      <c r="BG30" s="585"/>
      <c r="BH30" s="586"/>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18" customHeight="1" x14ac:dyDescent="0.15">
      <c r="A31" s="579">
        <v>355016</v>
      </c>
      <c r="B31" s="580"/>
      <c r="C31" s="581"/>
      <c r="D31" s="587" t="s">
        <v>442</v>
      </c>
      <c r="E31" s="582"/>
      <c r="F31" s="582"/>
      <c r="G31" s="582"/>
      <c r="H31" s="582"/>
      <c r="I31" s="582"/>
      <c r="J31" s="582"/>
      <c r="K31" s="582"/>
      <c r="L31" s="582"/>
      <c r="M31" s="582"/>
      <c r="N31" s="583"/>
      <c r="O31" s="584">
        <v>300</v>
      </c>
      <c r="P31" s="585"/>
      <c r="Q31" s="585"/>
      <c r="R31" s="386"/>
      <c r="S31" s="585"/>
      <c r="T31" s="586"/>
      <c r="U31" s="579">
        <v>355039</v>
      </c>
      <c r="V31" s="580"/>
      <c r="W31" s="581"/>
      <c r="X31" s="587" t="s">
        <v>448</v>
      </c>
      <c r="Y31" s="582"/>
      <c r="Z31" s="582"/>
      <c r="AA31" s="582"/>
      <c r="AB31" s="582"/>
      <c r="AC31" s="582"/>
      <c r="AD31" s="582"/>
      <c r="AE31" s="582"/>
      <c r="AF31" s="582"/>
      <c r="AG31" s="582"/>
      <c r="AH31" s="583"/>
      <c r="AI31" s="584">
        <v>455</v>
      </c>
      <c r="AJ31" s="585"/>
      <c r="AK31" s="585"/>
      <c r="AL31" s="386"/>
      <c r="AM31" s="585"/>
      <c r="AN31" s="586"/>
      <c r="AO31" s="579">
        <v>355080</v>
      </c>
      <c r="AP31" s="580"/>
      <c r="AQ31" s="581"/>
      <c r="AR31" s="107" t="s">
        <v>565</v>
      </c>
      <c r="AS31" s="582"/>
      <c r="AT31" s="582"/>
      <c r="AU31" s="582"/>
      <c r="AV31" s="582"/>
      <c r="AW31" s="582"/>
      <c r="AX31" s="582"/>
      <c r="AY31" s="582"/>
      <c r="AZ31" s="582"/>
      <c r="BA31" s="582"/>
      <c r="BB31" s="583"/>
      <c r="BC31" s="584">
        <v>395</v>
      </c>
      <c r="BD31" s="585"/>
      <c r="BE31" s="585"/>
      <c r="BF31" s="386"/>
      <c r="BG31" s="585"/>
      <c r="BH31" s="586"/>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8" customHeight="1" thickBot="1" x14ac:dyDescent="0.2">
      <c r="A32" s="579">
        <v>355017</v>
      </c>
      <c r="B32" s="580"/>
      <c r="C32" s="581"/>
      <c r="D32" s="587" t="s">
        <v>472</v>
      </c>
      <c r="E32" s="582"/>
      <c r="F32" s="582"/>
      <c r="G32" s="582"/>
      <c r="H32" s="582"/>
      <c r="I32" s="582"/>
      <c r="J32" s="582"/>
      <c r="K32" s="582"/>
      <c r="L32" s="582"/>
      <c r="M32" s="582"/>
      <c r="N32" s="583"/>
      <c r="O32" s="584">
        <v>520</v>
      </c>
      <c r="P32" s="585"/>
      <c r="Q32" s="585"/>
      <c r="R32" s="386"/>
      <c r="S32" s="585"/>
      <c r="T32" s="586"/>
      <c r="U32" s="579">
        <v>355040</v>
      </c>
      <c r="V32" s="580"/>
      <c r="W32" s="581"/>
      <c r="X32" s="587" t="s">
        <v>449</v>
      </c>
      <c r="Y32" s="582"/>
      <c r="Z32" s="582"/>
      <c r="AA32" s="582"/>
      <c r="AB32" s="582"/>
      <c r="AC32" s="582"/>
      <c r="AD32" s="582"/>
      <c r="AE32" s="582"/>
      <c r="AF32" s="582"/>
      <c r="AG32" s="582"/>
      <c r="AH32" s="583"/>
      <c r="AI32" s="584">
        <v>640</v>
      </c>
      <c r="AJ32" s="585"/>
      <c r="AK32" s="585"/>
      <c r="AL32" s="386"/>
      <c r="AM32" s="585"/>
      <c r="AN32" s="586"/>
      <c r="AO32" s="121" t="s">
        <v>547</v>
      </c>
      <c r="AP32" s="606"/>
      <c r="AQ32" s="606"/>
      <c r="AR32" s="606"/>
      <c r="AS32" s="606"/>
      <c r="AT32" s="606"/>
      <c r="AU32" s="606"/>
      <c r="AV32" s="606"/>
      <c r="AW32" s="606"/>
      <c r="AX32" s="606"/>
      <c r="AY32" s="606"/>
      <c r="AZ32" s="606"/>
      <c r="BA32" s="606"/>
      <c r="BB32" s="607"/>
      <c r="BC32" s="603">
        <f>SUM(BC30:BC31)</f>
        <v>695</v>
      </c>
      <c r="BD32" s="604"/>
      <c r="BE32" s="605"/>
      <c r="BF32" s="669" t="str">
        <f>IF(COUNTA(BF30:BF31)=0,"",SUMIF(BF30:BF31,"●",BC30:BC31)+SUM(BF30:BF31))</f>
        <v/>
      </c>
      <c r="BG32" s="670"/>
      <c r="BH32" s="671"/>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18" customHeight="1" x14ac:dyDescent="0.15">
      <c r="A33" s="579">
        <v>355018</v>
      </c>
      <c r="B33" s="580"/>
      <c r="C33" s="581"/>
      <c r="D33" s="587" t="s">
        <v>443</v>
      </c>
      <c r="E33" s="582"/>
      <c r="F33" s="582"/>
      <c r="G33" s="582"/>
      <c r="H33" s="582"/>
      <c r="I33" s="582"/>
      <c r="J33" s="582"/>
      <c r="K33" s="582"/>
      <c r="L33" s="582"/>
      <c r="M33" s="582"/>
      <c r="N33" s="583"/>
      <c r="O33" s="584">
        <v>800</v>
      </c>
      <c r="P33" s="585"/>
      <c r="Q33" s="585"/>
      <c r="R33" s="386"/>
      <c r="S33" s="585"/>
      <c r="T33" s="586"/>
      <c r="U33" s="579">
        <v>355041</v>
      </c>
      <c r="V33" s="580"/>
      <c r="W33" s="581"/>
      <c r="X33" s="107" t="s">
        <v>561</v>
      </c>
      <c r="Y33" s="582"/>
      <c r="Z33" s="582"/>
      <c r="AA33" s="582"/>
      <c r="AB33" s="582"/>
      <c r="AC33" s="582"/>
      <c r="AD33" s="582"/>
      <c r="AE33" s="582"/>
      <c r="AF33" s="582"/>
      <c r="AG33" s="582"/>
      <c r="AH33" s="583"/>
      <c r="AI33" s="584">
        <v>530</v>
      </c>
      <c r="AJ33" s="585"/>
      <c r="AK33" s="585"/>
      <c r="AL33" s="386"/>
      <c r="AM33" s="585"/>
      <c r="AN33" s="586"/>
      <c r="AO33" s="601" t="s">
        <v>63</v>
      </c>
      <c r="AP33" s="601"/>
      <c r="AQ33" s="601"/>
      <c r="AR33" s="601"/>
      <c r="AS33" s="601"/>
      <c r="AT33" s="601"/>
      <c r="AU33" s="601"/>
      <c r="AV33" s="678">
        <f>O21+O28+O35+O41+AI28+AI38+AI46+AI54+BC24+BC29+BC32</f>
        <v>34516</v>
      </c>
      <c r="AW33" s="679"/>
      <c r="AX33" s="679"/>
      <c r="AY33" s="679"/>
      <c r="AZ33" s="679"/>
      <c r="BA33" s="679"/>
      <c r="BB33" s="680"/>
      <c r="BC33" s="672"/>
      <c r="BD33" s="673"/>
      <c r="BE33" s="673"/>
      <c r="BF33" s="673"/>
      <c r="BG33" s="673"/>
      <c r="BH33" s="674"/>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18" customHeight="1" x14ac:dyDescent="0.15">
      <c r="A34" s="579">
        <v>355019</v>
      </c>
      <c r="B34" s="580"/>
      <c r="C34" s="581"/>
      <c r="D34" s="587" t="s">
        <v>491</v>
      </c>
      <c r="E34" s="582"/>
      <c r="F34" s="582"/>
      <c r="G34" s="582"/>
      <c r="H34" s="582"/>
      <c r="I34" s="582"/>
      <c r="J34" s="582"/>
      <c r="K34" s="582"/>
      <c r="L34" s="582"/>
      <c r="M34" s="582"/>
      <c r="N34" s="583"/>
      <c r="O34" s="584">
        <v>450</v>
      </c>
      <c r="P34" s="585"/>
      <c r="Q34" s="585"/>
      <c r="R34" s="386"/>
      <c r="S34" s="585"/>
      <c r="T34" s="586"/>
      <c r="U34" s="579">
        <v>355042</v>
      </c>
      <c r="V34" s="580"/>
      <c r="W34" s="581"/>
      <c r="X34" s="587" t="s">
        <v>473</v>
      </c>
      <c r="Y34" s="582"/>
      <c r="Z34" s="582"/>
      <c r="AA34" s="582"/>
      <c r="AB34" s="582"/>
      <c r="AC34" s="582"/>
      <c r="AD34" s="582"/>
      <c r="AE34" s="582"/>
      <c r="AF34" s="582"/>
      <c r="AG34" s="582"/>
      <c r="AH34" s="583"/>
      <c r="AI34" s="584">
        <v>710</v>
      </c>
      <c r="AJ34" s="585"/>
      <c r="AK34" s="585"/>
      <c r="AL34" s="386"/>
      <c r="AM34" s="585"/>
      <c r="AN34" s="586"/>
      <c r="AO34" s="601"/>
      <c r="AP34" s="601"/>
      <c r="AQ34" s="601"/>
      <c r="AR34" s="601"/>
      <c r="AS34" s="601"/>
      <c r="AT34" s="601"/>
      <c r="AU34" s="601"/>
      <c r="AV34" s="681"/>
      <c r="AW34" s="682"/>
      <c r="AX34" s="682"/>
      <c r="AY34" s="682"/>
      <c r="AZ34" s="682"/>
      <c r="BA34" s="682"/>
      <c r="BB34" s="683"/>
      <c r="BC34" s="672"/>
      <c r="BD34" s="673"/>
      <c r="BE34" s="673"/>
      <c r="BF34" s="673"/>
      <c r="BG34" s="673"/>
      <c r="BH34" s="674"/>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18" customHeight="1" thickBot="1" x14ac:dyDescent="0.2">
      <c r="A35" s="588" t="s">
        <v>446</v>
      </c>
      <c r="B35" s="589"/>
      <c r="C35" s="589"/>
      <c r="D35" s="589"/>
      <c r="E35" s="589"/>
      <c r="F35" s="589"/>
      <c r="G35" s="589"/>
      <c r="H35" s="589"/>
      <c r="I35" s="589"/>
      <c r="J35" s="589"/>
      <c r="K35" s="589"/>
      <c r="L35" s="589"/>
      <c r="M35" s="589"/>
      <c r="N35" s="590"/>
      <c r="O35" s="597">
        <f>SUM(O29:O34)</f>
        <v>3590</v>
      </c>
      <c r="P35" s="598"/>
      <c r="Q35" s="599"/>
      <c r="R35" s="600" t="str">
        <f>IF(COUNTA(R29:R34)=0,"",SUMIF(R29:R34,"●",O29:O34)+SUM(R29:R34))</f>
        <v/>
      </c>
      <c r="S35" s="598"/>
      <c r="T35" s="599"/>
      <c r="U35" s="579">
        <v>355043</v>
      </c>
      <c r="V35" s="580"/>
      <c r="W35" s="581"/>
      <c r="X35" s="107" t="s">
        <v>560</v>
      </c>
      <c r="Y35" s="582"/>
      <c r="Z35" s="582"/>
      <c r="AA35" s="582"/>
      <c r="AB35" s="582"/>
      <c r="AC35" s="582"/>
      <c r="AD35" s="582"/>
      <c r="AE35" s="582"/>
      <c r="AF35" s="582"/>
      <c r="AG35" s="582"/>
      <c r="AH35" s="583"/>
      <c r="AI35" s="584">
        <v>340</v>
      </c>
      <c r="AJ35" s="585"/>
      <c r="AK35" s="585"/>
      <c r="AL35" s="386"/>
      <c r="AM35" s="585"/>
      <c r="AN35" s="586"/>
      <c r="AO35" s="602"/>
      <c r="AP35" s="602"/>
      <c r="AQ35" s="602"/>
      <c r="AR35" s="602"/>
      <c r="AS35" s="602"/>
      <c r="AT35" s="602"/>
      <c r="AU35" s="602"/>
      <c r="AV35" s="684"/>
      <c r="AW35" s="685"/>
      <c r="AX35" s="685"/>
      <c r="AY35" s="685"/>
      <c r="AZ35" s="685"/>
      <c r="BA35" s="685"/>
      <c r="BB35" s="686"/>
      <c r="BC35" s="675"/>
      <c r="BD35" s="676"/>
      <c r="BE35" s="676"/>
      <c r="BF35" s="676"/>
      <c r="BG35" s="676"/>
      <c r="BH35" s="677"/>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18" customHeight="1" x14ac:dyDescent="0.15">
      <c r="A36" s="579">
        <v>355020</v>
      </c>
      <c r="B36" s="580"/>
      <c r="C36" s="581"/>
      <c r="D36" s="587" t="s">
        <v>401</v>
      </c>
      <c r="E36" s="582"/>
      <c r="F36" s="582"/>
      <c r="G36" s="582"/>
      <c r="H36" s="582"/>
      <c r="I36" s="582"/>
      <c r="J36" s="582"/>
      <c r="K36" s="582"/>
      <c r="L36" s="582"/>
      <c r="M36" s="582"/>
      <c r="N36" s="583"/>
      <c r="O36" s="584">
        <v>670</v>
      </c>
      <c r="P36" s="585"/>
      <c r="Q36" s="585"/>
      <c r="R36" s="386"/>
      <c r="S36" s="585"/>
      <c r="T36" s="586"/>
      <c r="U36" s="579">
        <v>355044</v>
      </c>
      <c r="V36" s="580"/>
      <c r="W36" s="581"/>
      <c r="X36" s="587" t="s">
        <v>451</v>
      </c>
      <c r="Y36" s="582"/>
      <c r="Z36" s="582"/>
      <c r="AA36" s="582"/>
      <c r="AB36" s="582"/>
      <c r="AC36" s="582"/>
      <c r="AD36" s="582"/>
      <c r="AE36" s="582"/>
      <c r="AF36" s="582"/>
      <c r="AG36" s="582"/>
      <c r="AH36" s="583"/>
      <c r="AI36" s="584">
        <v>150</v>
      </c>
      <c r="AJ36" s="585"/>
      <c r="AK36" s="585"/>
      <c r="AL36" s="386"/>
      <c r="AM36" s="585"/>
      <c r="AN36" s="586"/>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ht="18" customHeight="1" x14ac:dyDescent="0.15">
      <c r="A37" s="579">
        <v>355021</v>
      </c>
      <c r="B37" s="580"/>
      <c r="C37" s="581"/>
      <c r="D37" s="587" t="s">
        <v>404</v>
      </c>
      <c r="E37" s="582"/>
      <c r="F37" s="582"/>
      <c r="G37" s="582"/>
      <c r="H37" s="582"/>
      <c r="I37" s="582"/>
      <c r="J37" s="582"/>
      <c r="K37" s="582"/>
      <c r="L37" s="582"/>
      <c r="M37" s="582"/>
      <c r="N37" s="583"/>
      <c r="O37" s="584">
        <v>450</v>
      </c>
      <c r="P37" s="585"/>
      <c r="Q37" s="585"/>
      <c r="R37" s="386"/>
      <c r="S37" s="585"/>
      <c r="T37" s="586"/>
      <c r="U37" s="579">
        <v>355045</v>
      </c>
      <c r="V37" s="580"/>
      <c r="W37" s="581"/>
      <c r="X37" s="587" t="s">
        <v>452</v>
      </c>
      <c r="Y37" s="582"/>
      <c r="Z37" s="582"/>
      <c r="AA37" s="582"/>
      <c r="AB37" s="582"/>
      <c r="AC37" s="582"/>
      <c r="AD37" s="582"/>
      <c r="AE37" s="582"/>
      <c r="AF37" s="582"/>
      <c r="AG37" s="582"/>
      <c r="AH37" s="583"/>
      <c r="AI37" s="584">
        <v>320</v>
      </c>
      <c r="AJ37" s="585"/>
      <c r="AK37" s="585"/>
      <c r="AL37" s="386"/>
      <c r="AM37" s="585"/>
      <c r="AN37" s="586"/>
      <c r="AO37" s="83"/>
      <c r="AP37" s="83"/>
      <c r="AQ37" s="83"/>
      <c r="AR37" s="83"/>
      <c r="AS37" s="83"/>
      <c r="AT37" s="83"/>
      <c r="AU37" s="83"/>
      <c r="AV37" s="83"/>
      <c r="AW37" s="83"/>
      <c r="AX37" s="83"/>
      <c r="AY37" s="83"/>
      <c r="AZ37" s="83"/>
      <c r="BA37" s="83"/>
      <c r="BB37" s="83"/>
      <c r="BC37" s="83"/>
      <c r="BD37" s="83"/>
      <c r="BE37" s="83"/>
      <c r="BF37" s="83"/>
      <c r="BG37" s="83"/>
      <c r="BH37" s="83"/>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spans="1:100" ht="18" customHeight="1" x14ac:dyDescent="0.15">
      <c r="A38" s="579">
        <v>355022</v>
      </c>
      <c r="B38" s="580"/>
      <c r="C38" s="581"/>
      <c r="D38" s="587" t="s">
        <v>407</v>
      </c>
      <c r="E38" s="582"/>
      <c r="F38" s="582"/>
      <c r="G38" s="582"/>
      <c r="H38" s="582"/>
      <c r="I38" s="582"/>
      <c r="J38" s="582"/>
      <c r="K38" s="582"/>
      <c r="L38" s="582"/>
      <c r="M38" s="582"/>
      <c r="N38" s="583"/>
      <c r="O38" s="584">
        <v>450</v>
      </c>
      <c r="P38" s="585"/>
      <c r="Q38" s="585"/>
      <c r="R38" s="386"/>
      <c r="S38" s="585"/>
      <c r="T38" s="586"/>
      <c r="U38" s="150" t="s">
        <v>453</v>
      </c>
      <c r="V38" s="595"/>
      <c r="W38" s="595"/>
      <c r="X38" s="595"/>
      <c r="Y38" s="595"/>
      <c r="Z38" s="595"/>
      <c r="AA38" s="595"/>
      <c r="AB38" s="595"/>
      <c r="AC38" s="595"/>
      <c r="AD38" s="595"/>
      <c r="AE38" s="595"/>
      <c r="AF38" s="595"/>
      <c r="AG38" s="595"/>
      <c r="AH38" s="596"/>
      <c r="AI38" s="591">
        <f>SUM(AI29:AI37)</f>
        <v>3915</v>
      </c>
      <c r="AJ38" s="592"/>
      <c r="AK38" s="593"/>
      <c r="AL38" s="594" t="str">
        <f>IF(COUNTA(AL29:AL37)=0,"",SUMIF(AL29:AL37,"●",AI29:AI37)+SUM(AL29:AL37))</f>
        <v/>
      </c>
      <c r="AM38" s="592"/>
      <c r="AN38" s="593"/>
      <c r="AO38" s="79"/>
      <c r="AP38" s="79"/>
      <c r="AQ38" s="79"/>
      <c r="AR38" s="79"/>
      <c r="AS38" s="79"/>
      <c r="AT38" s="79"/>
      <c r="AU38" s="79"/>
      <c r="AV38" s="79"/>
      <c r="AW38" s="79"/>
      <c r="AX38" s="79"/>
      <c r="AY38" s="79"/>
      <c r="AZ38" s="79"/>
      <c r="BA38" s="79"/>
      <c r="BB38" s="79"/>
      <c r="BC38" s="79"/>
      <c r="BD38" s="79"/>
      <c r="BE38" s="79"/>
      <c r="BF38" s="79"/>
      <c r="BG38" s="79"/>
      <c r="BH38" s="79"/>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18" customHeight="1" x14ac:dyDescent="0.15">
      <c r="A39" s="579">
        <v>355023</v>
      </c>
      <c r="B39" s="580"/>
      <c r="C39" s="581"/>
      <c r="D39" s="587" t="s">
        <v>410</v>
      </c>
      <c r="E39" s="582"/>
      <c r="F39" s="582"/>
      <c r="G39" s="582"/>
      <c r="H39" s="582"/>
      <c r="I39" s="582"/>
      <c r="J39" s="582"/>
      <c r="K39" s="582"/>
      <c r="L39" s="582"/>
      <c r="M39" s="582"/>
      <c r="N39" s="583"/>
      <c r="O39" s="584">
        <v>500</v>
      </c>
      <c r="P39" s="585"/>
      <c r="Q39" s="585"/>
      <c r="R39" s="386"/>
      <c r="S39" s="585"/>
      <c r="T39" s="586"/>
      <c r="U39" s="579">
        <v>355046</v>
      </c>
      <c r="V39" s="580"/>
      <c r="W39" s="581"/>
      <c r="X39" s="587" t="s">
        <v>454</v>
      </c>
      <c r="Y39" s="582"/>
      <c r="Z39" s="582"/>
      <c r="AA39" s="582"/>
      <c r="AB39" s="582"/>
      <c r="AC39" s="582"/>
      <c r="AD39" s="582"/>
      <c r="AE39" s="582"/>
      <c r="AF39" s="582"/>
      <c r="AG39" s="582"/>
      <c r="AH39" s="583"/>
      <c r="AI39" s="584">
        <v>770</v>
      </c>
      <c r="AJ39" s="585"/>
      <c r="AK39" s="585"/>
      <c r="AL39" s="386"/>
      <c r="AM39" s="585"/>
      <c r="AN39" s="586"/>
      <c r="AO39" s="79"/>
      <c r="AP39" s="79"/>
      <c r="AQ39" s="79"/>
      <c r="AR39" s="79"/>
      <c r="AS39" s="79"/>
      <c r="AT39" s="79"/>
      <c r="AU39" s="79"/>
      <c r="AV39" s="79"/>
      <c r="AW39" s="79"/>
      <c r="AX39" s="79"/>
      <c r="AY39" s="79"/>
      <c r="AZ39" s="79"/>
      <c r="BA39" s="79"/>
      <c r="BB39" s="79"/>
      <c r="BC39" s="79"/>
      <c r="BD39" s="79"/>
      <c r="BE39" s="79"/>
      <c r="BF39" s="79"/>
      <c r="BG39" s="79"/>
      <c r="BH39" s="79"/>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18" customHeight="1" x14ac:dyDescent="0.15">
      <c r="A40" s="579">
        <v>355024</v>
      </c>
      <c r="B40" s="580"/>
      <c r="C40" s="581"/>
      <c r="D40" s="587" t="s">
        <v>413</v>
      </c>
      <c r="E40" s="582"/>
      <c r="F40" s="582"/>
      <c r="G40" s="582"/>
      <c r="H40" s="582"/>
      <c r="I40" s="582"/>
      <c r="J40" s="582"/>
      <c r="K40" s="582"/>
      <c r="L40" s="582"/>
      <c r="M40" s="582"/>
      <c r="N40" s="583"/>
      <c r="O40" s="584">
        <v>1200</v>
      </c>
      <c r="P40" s="585"/>
      <c r="Q40" s="585"/>
      <c r="R40" s="386"/>
      <c r="S40" s="585"/>
      <c r="T40" s="586"/>
      <c r="U40" s="579">
        <v>355047</v>
      </c>
      <c r="V40" s="580"/>
      <c r="W40" s="581"/>
      <c r="X40" s="587" t="s">
        <v>455</v>
      </c>
      <c r="Y40" s="582"/>
      <c r="Z40" s="582"/>
      <c r="AA40" s="582"/>
      <c r="AB40" s="582"/>
      <c r="AC40" s="582"/>
      <c r="AD40" s="582"/>
      <c r="AE40" s="582"/>
      <c r="AF40" s="582"/>
      <c r="AG40" s="582"/>
      <c r="AH40" s="583"/>
      <c r="AI40" s="584">
        <v>400</v>
      </c>
      <c r="AJ40" s="585"/>
      <c r="AK40" s="585"/>
      <c r="AL40" s="386"/>
      <c r="AM40" s="585"/>
      <c r="AN40" s="586"/>
      <c r="AO40" s="78"/>
      <c r="AP40" s="78"/>
      <c r="AQ40" s="78"/>
      <c r="AR40" s="78"/>
      <c r="AS40" s="78"/>
      <c r="AT40" s="78"/>
      <c r="AU40" s="78"/>
      <c r="AV40" s="78"/>
      <c r="AW40" s="78"/>
      <c r="AX40" s="78"/>
      <c r="AY40" s="78"/>
      <c r="AZ40" s="78"/>
      <c r="BA40" s="78"/>
      <c r="BB40" s="78"/>
      <c r="BC40" s="78"/>
      <c r="BD40" s="78"/>
      <c r="BE40" s="78"/>
      <c r="BF40" s="78"/>
      <c r="BG40" s="78"/>
      <c r="BH40" s="78"/>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18" customHeight="1" thickBot="1" x14ac:dyDescent="0.2">
      <c r="A41" s="150" t="s">
        <v>416</v>
      </c>
      <c r="B41" s="595"/>
      <c r="C41" s="595"/>
      <c r="D41" s="595"/>
      <c r="E41" s="595"/>
      <c r="F41" s="595"/>
      <c r="G41" s="595"/>
      <c r="H41" s="595"/>
      <c r="I41" s="595"/>
      <c r="J41" s="595"/>
      <c r="K41" s="595"/>
      <c r="L41" s="595"/>
      <c r="M41" s="595"/>
      <c r="N41" s="596"/>
      <c r="O41" s="591">
        <f>SUM(O36:O40)</f>
        <v>3270</v>
      </c>
      <c r="P41" s="592"/>
      <c r="Q41" s="593"/>
      <c r="R41" s="594" t="str">
        <f>IF(COUNTA(R36:R40)=0,"",SUMIF(R36:R40,"●",O36:O40)+SUM(R36:R40))</f>
        <v/>
      </c>
      <c r="S41" s="592"/>
      <c r="T41" s="593"/>
      <c r="U41" s="579">
        <v>355048</v>
      </c>
      <c r="V41" s="580"/>
      <c r="W41" s="581"/>
      <c r="X41" s="587" t="s">
        <v>456</v>
      </c>
      <c r="Y41" s="582"/>
      <c r="Z41" s="582"/>
      <c r="AA41" s="582"/>
      <c r="AB41" s="582"/>
      <c r="AC41" s="582"/>
      <c r="AD41" s="582"/>
      <c r="AE41" s="582"/>
      <c r="AF41" s="582"/>
      <c r="AG41" s="582"/>
      <c r="AH41" s="583"/>
      <c r="AI41" s="584">
        <v>20</v>
      </c>
      <c r="AJ41" s="585"/>
      <c r="AK41" s="585"/>
      <c r="AL41" s="386"/>
      <c r="AM41" s="585"/>
      <c r="AN41" s="586"/>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18" customHeight="1" thickTop="1" x14ac:dyDescent="0.15">
      <c r="A42" s="21"/>
      <c r="B42" s="21"/>
      <c r="C42" s="21"/>
      <c r="D42" s="21"/>
      <c r="E42" s="21"/>
      <c r="F42" s="21"/>
      <c r="G42" s="21"/>
      <c r="H42" s="21"/>
      <c r="I42" s="21"/>
      <c r="J42" s="21"/>
      <c r="K42" s="21"/>
      <c r="L42" s="21"/>
      <c r="M42" s="21"/>
      <c r="N42" s="21"/>
      <c r="O42" s="21"/>
      <c r="P42" s="21"/>
      <c r="Q42" s="21"/>
      <c r="R42" s="22"/>
      <c r="S42" s="22"/>
      <c r="T42" s="23"/>
      <c r="U42" s="579">
        <v>355049</v>
      </c>
      <c r="V42" s="580"/>
      <c r="W42" s="581"/>
      <c r="X42" s="587" t="s">
        <v>457</v>
      </c>
      <c r="Y42" s="582"/>
      <c r="Z42" s="582"/>
      <c r="AA42" s="582"/>
      <c r="AB42" s="582"/>
      <c r="AC42" s="582"/>
      <c r="AD42" s="582"/>
      <c r="AE42" s="582"/>
      <c r="AF42" s="582"/>
      <c r="AG42" s="582"/>
      <c r="AH42" s="583"/>
      <c r="AI42" s="584">
        <v>450</v>
      </c>
      <c r="AJ42" s="585"/>
      <c r="AK42" s="585"/>
      <c r="AL42" s="386"/>
      <c r="AM42" s="585"/>
      <c r="AN42" s="586"/>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18" customHeight="1" x14ac:dyDescent="0.15">
      <c r="A43" s="2"/>
      <c r="B43" s="2"/>
      <c r="C43" s="2"/>
      <c r="D43" s="2"/>
      <c r="E43" s="2"/>
      <c r="F43" s="2"/>
      <c r="G43" s="2"/>
      <c r="H43" s="2"/>
      <c r="I43" s="2"/>
      <c r="J43" s="2"/>
      <c r="K43" s="2"/>
      <c r="L43" s="2"/>
      <c r="M43" s="2"/>
      <c r="N43" s="2"/>
      <c r="O43" s="2"/>
      <c r="P43" s="2"/>
      <c r="Q43" s="2"/>
      <c r="R43" s="2"/>
      <c r="S43" s="2"/>
      <c r="T43" s="2"/>
      <c r="U43" s="579">
        <v>355050</v>
      </c>
      <c r="V43" s="580"/>
      <c r="W43" s="581"/>
      <c r="X43" s="587" t="s">
        <v>458</v>
      </c>
      <c r="Y43" s="582"/>
      <c r="Z43" s="582"/>
      <c r="AA43" s="582"/>
      <c r="AB43" s="582"/>
      <c r="AC43" s="582"/>
      <c r="AD43" s="582"/>
      <c r="AE43" s="582"/>
      <c r="AF43" s="582"/>
      <c r="AG43" s="582"/>
      <c r="AH43" s="583"/>
      <c r="AI43" s="584">
        <v>20</v>
      </c>
      <c r="AJ43" s="585"/>
      <c r="AK43" s="585"/>
      <c r="AL43" s="386"/>
      <c r="AM43" s="585"/>
      <c r="AN43" s="586"/>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18" customHeight="1" x14ac:dyDescent="0.15">
      <c r="A44" s="2"/>
      <c r="B44" s="2"/>
      <c r="C44" s="2"/>
      <c r="D44" s="2"/>
      <c r="E44" s="2"/>
      <c r="F44" s="2"/>
      <c r="G44" s="2"/>
      <c r="H44" s="2"/>
      <c r="I44" s="2"/>
      <c r="J44" s="2"/>
      <c r="K44" s="2"/>
      <c r="L44" s="2"/>
      <c r="M44" s="2"/>
      <c r="N44" s="2"/>
      <c r="O44" s="2"/>
      <c r="P44" s="2"/>
      <c r="Q44" s="2"/>
      <c r="R44" s="2"/>
      <c r="S44" s="2"/>
      <c r="T44" s="2"/>
      <c r="U44" s="579">
        <v>355051</v>
      </c>
      <c r="V44" s="580"/>
      <c r="W44" s="581"/>
      <c r="X44" s="587" t="s">
        <v>459</v>
      </c>
      <c r="Y44" s="582"/>
      <c r="Z44" s="582"/>
      <c r="AA44" s="582"/>
      <c r="AB44" s="582"/>
      <c r="AC44" s="582"/>
      <c r="AD44" s="582"/>
      <c r="AE44" s="582"/>
      <c r="AF44" s="582"/>
      <c r="AG44" s="582"/>
      <c r="AH44" s="583"/>
      <c r="AI44" s="584">
        <v>600</v>
      </c>
      <c r="AJ44" s="585"/>
      <c r="AK44" s="585"/>
      <c r="AL44" s="386"/>
      <c r="AM44" s="585"/>
      <c r="AN44" s="586"/>
      <c r="AO44" s="2"/>
      <c r="AP44" s="2"/>
      <c r="AQ44" s="2"/>
      <c r="AR44" s="2"/>
      <c r="AS44" s="2"/>
      <c r="AT44" s="2"/>
      <c r="AU44" s="2"/>
      <c r="AV44" s="2"/>
      <c r="AW44" s="2"/>
      <c r="AX44" s="2"/>
      <c r="AY44" s="2"/>
      <c r="AZ44" s="2"/>
      <c r="BA44" s="628" t="s">
        <v>37</v>
      </c>
      <c r="BB44" s="628"/>
      <c r="BC44" s="628"/>
      <c r="BD44" s="628"/>
      <c r="BE44" s="628"/>
      <c r="BF44" s="628"/>
      <c r="BG44" s="628"/>
      <c r="BH44" s="628"/>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18" customHeight="1" x14ac:dyDescent="0.15">
      <c r="A45" s="2"/>
      <c r="B45" s="2"/>
      <c r="C45" s="2"/>
      <c r="D45" s="2"/>
      <c r="E45" s="2"/>
      <c r="F45" s="2"/>
      <c r="G45" s="2"/>
      <c r="H45" s="2"/>
      <c r="I45" s="2"/>
      <c r="J45" s="2"/>
      <c r="K45" s="2"/>
      <c r="L45" s="2"/>
      <c r="M45" s="2"/>
      <c r="N45" s="2"/>
      <c r="O45" s="2"/>
      <c r="P45" s="2"/>
      <c r="Q45" s="2"/>
      <c r="R45" s="2"/>
      <c r="S45" s="2"/>
      <c r="T45" s="2"/>
      <c r="U45" s="579">
        <v>355052</v>
      </c>
      <c r="V45" s="580"/>
      <c r="W45" s="581"/>
      <c r="X45" s="107" t="s">
        <v>557</v>
      </c>
      <c r="Y45" s="582"/>
      <c r="Z45" s="582"/>
      <c r="AA45" s="582"/>
      <c r="AB45" s="582"/>
      <c r="AC45" s="582"/>
      <c r="AD45" s="582"/>
      <c r="AE45" s="582"/>
      <c r="AF45" s="582"/>
      <c r="AG45" s="582"/>
      <c r="AH45" s="583"/>
      <c r="AI45" s="584">
        <v>200</v>
      </c>
      <c r="AJ45" s="585"/>
      <c r="AK45" s="585"/>
      <c r="AL45" s="386"/>
      <c r="AM45" s="585"/>
      <c r="AN45" s="586"/>
      <c r="AO45" s="2"/>
      <c r="AP45" s="2"/>
      <c r="AQ45" s="2"/>
      <c r="AR45" s="2"/>
      <c r="AS45" s="2"/>
      <c r="AT45" s="2"/>
      <c r="AU45" s="2"/>
      <c r="AV45" s="2"/>
      <c r="AW45" s="2"/>
      <c r="AX45" s="2"/>
      <c r="AY45" s="2"/>
      <c r="AZ45" s="2"/>
      <c r="BA45" s="636" t="s">
        <v>38</v>
      </c>
      <c r="BB45" s="636"/>
      <c r="BC45" s="636"/>
      <c r="BD45" s="636"/>
      <c r="BE45" s="636" t="s">
        <v>39</v>
      </c>
      <c r="BF45" s="636"/>
      <c r="BG45" s="636"/>
      <c r="BH45" s="636"/>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18" customHeight="1" x14ac:dyDescent="0.15">
      <c r="A46" s="2"/>
      <c r="B46" s="2"/>
      <c r="C46" s="2"/>
      <c r="D46" s="2"/>
      <c r="E46" s="2"/>
      <c r="F46" s="2"/>
      <c r="G46" s="2"/>
      <c r="H46" s="2"/>
      <c r="I46" s="2"/>
      <c r="J46" s="2"/>
      <c r="K46" s="2"/>
      <c r="L46" s="2"/>
      <c r="M46" s="2"/>
      <c r="N46" s="2"/>
      <c r="O46" s="2"/>
      <c r="P46" s="2"/>
      <c r="Q46" s="2"/>
      <c r="R46" s="2"/>
      <c r="S46" s="2"/>
      <c r="T46" s="2"/>
      <c r="U46" s="150" t="s">
        <v>460</v>
      </c>
      <c r="V46" s="595"/>
      <c r="W46" s="595"/>
      <c r="X46" s="595"/>
      <c r="Y46" s="595"/>
      <c r="Z46" s="595"/>
      <c r="AA46" s="595"/>
      <c r="AB46" s="595"/>
      <c r="AC46" s="595"/>
      <c r="AD46" s="595"/>
      <c r="AE46" s="595"/>
      <c r="AF46" s="595"/>
      <c r="AG46" s="595"/>
      <c r="AH46" s="596"/>
      <c r="AI46" s="591">
        <f>SUM(AI39:AI45)</f>
        <v>2460</v>
      </c>
      <c r="AJ46" s="592"/>
      <c r="AK46" s="593"/>
      <c r="AL46" s="594" t="str">
        <f>IF(COUNTA(AL39:AL45)=0,"",SUMIF(AL39:AL45,"●",AI39:AI45)+SUM(AL39:AL45))</f>
        <v/>
      </c>
      <c r="AM46" s="592"/>
      <c r="AN46" s="593"/>
      <c r="AO46" s="2"/>
      <c r="AP46" s="2"/>
      <c r="AQ46" s="2"/>
      <c r="AR46" s="2"/>
      <c r="AS46" s="2"/>
      <c r="AT46" s="2"/>
      <c r="AU46" s="2"/>
      <c r="AV46" s="2"/>
      <c r="AW46" s="2"/>
      <c r="AX46" s="2"/>
      <c r="AY46" s="2"/>
      <c r="AZ46" s="2"/>
      <c r="BA46" s="636" t="s">
        <v>40</v>
      </c>
      <c r="BB46" s="636"/>
      <c r="BC46" s="636"/>
      <c r="BD46" s="636"/>
      <c r="BE46" s="636">
        <v>2.6</v>
      </c>
      <c r="BF46" s="636"/>
      <c r="BG46" s="636"/>
      <c r="BH46" s="636"/>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18" customHeight="1" x14ac:dyDescent="0.15">
      <c r="A47" s="2"/>
      <c r="B47" s="2"/>
      <c r="C47" s="2"/>
      <c r="D47" s="2"/>
      <c r="E47" s="2"/>
      <c r="F47" s="2"/>
      <c r="G47" s="2"/>
      <c r="H47" s="2"/>
      <c r="I47" s="2"/>
      <c r="J47" s="2"/>
      <c r="K47" s="2"/>
      <c r="L47" s="2"/>
      <c r="M47" s="2"/>
      <c r="N47" s="2"/>
      <c r="O47" s="2"/>
      <c r="P47" s="2"/>
      <c r="Q47" s="2"/>
      <c r="R47" s="2"/>
      <c r="S47" s="2"/>
      <c r="T47" s="2"/>
      <c r="U47" s="579">
        <v>355054</v>
      </c>
      <c r="V47" s="580"/>
      <c r="W47" s="581"/>
      <c r="X47" s="107" t="s">
        <v>556</v>
      </c>
      <c r="Y47" s="582"/>
      <c r="Z47" s="582"/>
      <c r="AA47" s="582"/>
      <c r="AB47" s="582"/>
      <c r="AC47" s="582"/>
      <c r="AD47" s="582"/>
      <c r="AE47" s="582"/>
      <c r="AF47" s="582"/>
      <c r="AG47" s="582"/>
      <c r="AH47" s="583"/>
      <c r="AI47" s="584">
        <v>600</v>
      </c>
      <c r="AJ47" s="585"/>
      <c r="AK47" s="585"/>
      <c r="AL47" s="386"/>
      <c r="AM47" s="585"/>
      <c r="AN47" s="586"/>
      <c r="AO47" s="2"/>
      <c r="AP47" s="2"/>
      <c r="AQ47" s="2"/>
      <c r="AR47" s="2"/>
      <c r="AS47" s="2"/>
      <c r="AT47" s="2"/>
      <c r="AU47" s="2"/>
      <c r="AV47" s="2"/>
      <c r="AW47" s="2"/>
      <c r="AX47" s="2"/>
      <c r="AY47" s="2"/>
      <c r="AZ47" s="2"/>
      <c r="BA47" s="636" t="s">
        <v>41</v>
      </c>
      <c r="BB47" s="636"/>
      <c r="BC47" s="636"/>
      <c r="BD47" s="636"/>
      <c r="BE47" s="636">
        <v>3</v>
      </c>
      <c r="BF47" s="636"/>
      <c r="BG47" s="636"/>
      <c r="BH47" s="636"/>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18" customHeight="1" x14ac:dyDescent="0.15">
      <c r="A48" s="2"/>
      <c r="B48" s="2"/>
      <c r="C48" s="2"/>
      <c r="D48" s="2"/>
      <c r="E48" s="2"/>
      <c r="F48" s="2"/>
      <c r="G48" s="2"/>
      <c r="H48" s="2"/>
      <c r="I48" s="2"/>
      <c r="J48" s="2"/>
      <c r="K48" s="2"/>
      <c r="L48" s="2"/>
      <c r="M48" s="2"/>
      <c r="N48" s="2"/>
      <c r="O48" s="2"/>
      <c r="P48" s="2"/>
      <c r="Q48" s="2"/>
      <c r="R48" s="2"/>
      <c r="S48" s="2"/>
      <c r="T48" s="2"/>
      <c r="U48" s="579">
        <v>355088</v>
      </c>
      <c r="V48" s="580"/>
      <c r="W48" s="581"/>
      <c r="X48" s="107" t="s">
        <v>558</v>
      </c>
      <c r="Y48" s="582"/>
      <c r="Z48" s="582"/>
      <c r="AA48" s="582"/>
      <c r="AB48" s="582"/>
      <c r="AC48" s="582"/>
      <c r="AD48" s="582"/>
      <c r="AE48" s="582"/>
      <c r="AF48" s="582"/>
      <c r="AG48" s="582"/>
      <c r="AH48" s="583"/>
      <c r="AI48" s="584">
        <v>200</v>
      </c>
      <c r="AJ48" s="585"/>
      <c r="AK48" s="585"/>
      <c r="AL48" s="386"/>
      <c r="AM48" s="585"/>
      <c r="AN48" s="586"/>
      <c r="AO48" s="2"/>
      <c r="AP48" s="2"/>
      <c r="AQ48" s="2"/>
      <c r="AR48" s="2"/>
      <c r="AS48" s="2"/>
      <c r="AT48" s="2"/>
      <c r="AU48" s="2"/>
      <c r="AV48" s="2"/>
      <c r="AW48" s="2"/>
      <c r="AX48" s="2"/>
      <c r="AY48" s="2"/>
      <c r="AZ48" s="2"/>
      <c r="BA48" s="636" t="s">
        <v>42</v>
      </c>
      <c r="BB48" s="636"/>
      <c r="BC48" s="636"/>
      <c r="BD48" s="636"/>
      <c r="BE48" s="636">
        <v>4.2</v>
      </c>
      <c r="BF48" s="636"/>
      <c r="BG48" s="636"/>
      <c r="BH48" s="636"/>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18" customHeight="1" x14ac:dyDescent="0.15">
      <c r="A49" s="2"/>
      <c r="B49" s="2"/>
      <c r="C49" s="2"/>
      <c r="D49" s="2"/>
      <c r="E49" s="2"/>
      <c r="F49" s="2"/>
      <c r="G49" s="2"/>
      <c r="H49" s="2"/>
      <c r="I49" s="2"/>
      <c r="J49" s="2"/>
      <c r="K49" s="2"/>
      <c r="L49" s="2"/>
      <c r="M49" s="2"/>
      <c r="N49" s="2"/>
      <c r="O49" s="2"/>
      <c r="P49" s="2"/>
      <c r="Q49" s="2"/>
      <c r="R49" s="2"/>
      <c r="S49" s="2"/>
      <c r="T49" s="2"/>
      <c r="U49" s="579">
        <v>355055</v>
      </c>
      <c r="V49" s="580"/>
      <c r="W49" s="581"/>
      <c r="X49" s="587" t="s">
        <v>461</v>
      </c>
      <c r="Y49" s="582"/>
      <c r="Z49" s="582"/>
      <c r="AA49" s="582"/>
      <c r="AB49" s="582"/>
      <c r="AC49" s="582"/>
      <c r="AD49" s="582"/>
      <c r="AE49" s="582"/>
      <c r="AF49" s="582"/>
      <c r="AG49" s="582"/>
      <c r="AH49" s="583"/>
      <c r="AI49" s="584">
        <v>500</v>
      </c>
      <c r="AJ49" s="585"/>
      <c r="AK49" s="585"/>
      <c r="AL49" s="386"/>
      <c r="AM49" s="585"/>
      <c r="AN49" s="586"/>
      <c r="AO49" s="2"/>
      <c r="AP49" s="2"/>
      <c r="AQ49" s="2"/>
      <c r="AR49" s="2"/>
      <c r="AS49" s="2"/>
      <c r="AT49" s="2"/>
      <c r="AU49" s="2"/>
      <c r="AV49" s="2"/>
      <c r="AW49" s="2"/>
      <c r="AX49" s="2"/>
      <c r="AY49" s="2"/>
      <c r="AZ49" s="2"/>
      <c r="BA49" s="616" t="s">
        <v>43</v>
      </c>
      <c r="BB49" s="616"/>
      <c r="BC49" s="616"/>
      <c r="BD49" s="616"/>
      <c r="BE49" s="616"/>
      <c r="BF49" s="616"/>
      <c r="BG49" s="616"/>
      <c r="BH49" s="616"/>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18" customHeight="1" x14ac:dyDescent="0.15">
      <c r="A50" s="2"/>
      <c r="B50" s="2"/>
      <c r="C50" s="2"/>
      <c r="D50" s="2"/>
      <c r="E50" s="2"/>
      <c r="F50" s="2"/>
      <c r="G50" s="2"/>
      <c r="H50" s="2"/>
      <c r="I50" s="2"/>
      <c r="J50" s="2"/>
      <c r="K50" s="2"/>
      <c r="L50" s="2"/>
      <c r="M50" s="2"/>
      <c r="N50" s="2"/>
      <c r="O50" s="2"/>
      <c r="P50" s="2"/>
      <c r="Q50" s="2"/>
      <c r="R50" s="2"/>
      <c r="S50" s="2"/>
      <c r="T50" s="2"/>
      <c r="U50" s="579">
        <v>355056</v>
      </c>
      <c r="V50" s="580"/>
      <c r="W50" s="581"/>
      <c r="X50" s="587" t="s">
        <v>462</v>
      </c>
      <c r="Y50" s="582"/>
      <c r="Z50" s="582"/>
      <c r="AA50" s="582"/>
      <c r="AB50" s="582"/>
      <c r="AC50" s="582"/>
      <c r="AD50" s="582"/>
      <c r="AE50" s="582"/>
      <c r="AF50" s="582"/>
      <c r="AG50" s="582"/>
      <c r="AH50" s="583"/>
      <c r="AI50" s="584">
        <v>40</v>
      </c>
      <c r="AJ50" s="585"/>
      <c r="AK50" s="585"/>
      <c r="AL50" s="386"/>
      <c r="AM50" s="585"/>
      <c r="AN50" s="586"/>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18" customHeight="1" x14ac:dyDescent="0.15">
      <c r="A51" s="2"/>
      <c r="B51" s="2"/>
      <c r="C51" s="2"/>
      <c r="D51" s="2"/>
      <c r="E51" s="2"/>
      <c r="F51" s="2"/>
      <c r="G51" s="2"/>
      <c r="H51" s="2"/>
      <c r="I51" s="2"/>
      <c r="J51" s="2"/>
      <c r="K51" s="2"/>
      <c r="L51" s="2"/>
      <c r="M51" s="2"/>
      <c r="N51" s="2"/>
      <c r="O51" s="2"/>
      <c r="P51" s="2"/>
      <c r="Q51" s="2"/>
      <c r="R51" s="2"/>
      <c r="S51" s="2"/>
      <c r="T51" s="2"/>
      <c r="U51" s="579">
        <v>355057</v>
      </c>
      <c r="V51" s="580"/>
      <c r="W51" s="581"/>
      <c r="X51" s="587" t="s">
        <v>463</v>
      </c>
      <c r="Y51" s="582"/>
      <c r="Z51" s="582"/>
      <c r="AA51" s="582"/>
      <c r="AB51" s="582"/>
      <c r="AC51" s="582"/>
      <c r="AD51" s="582"/>
      <c r="AE51" s="582"/>
      <c r="AF51" s="582"/>
      <c r="AG51" s="582"/>
      <c r="AH51" s="583"/>
      <c r="AI51" s="584">
        <v>475</v>
      </c>
      <c r="AJ51" s="585"/>
      <c r="AK51" s="585"/>
      <c r="AL51" s="386"/>
      <c r="AM51" s="585"/>
      <c r="AN51" s="586"/>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18" customHeight="1" thickBot="1" x14ac:dyDescent="0.2">
      <c r="A52" s="2"/>
      <c r="B52" s="2"/>
      <c r="C52" s="2"/>
      <c r="D52" s="2"/>
      <c r="E52" s="2"/>
      <c r="F52" s="2"/>
      <c r="G52" s="2"/>
      <c r="H52" s="2"/>
      <c r="I52" s="2"/>
      <c r="J52" s="2"/>
      <c r="K52" s="2"/>
      <c r="L52" s="2"/>
      <c r="M52" s="2"/>
      <c r="N52" s="2"/>
      <c r="O52" s="2"/>
      <c r="P52" s="2"/>
      <c r="Q52" s="2"/>
      <c r="R52" s="2"/>
      <c r="S52" s="2"/>
      <c r="T52" s="2"/>
      <c r="U52" s="579">
        <v>355058</v>
      </c>
      <c r="V52" s="580"/>
      <c r="W52" s="581"/>
      <c r="X52" s="107" t="s">
        <v>569</v>
      </c>
      <c r="Y52" s="582"/>
      <c r="Z52" s="582"/>
      <c r="AA52" s="582"/>
      <c r="AB52" s="582"/>
      <c r="AC52" s="582"/>
      <c r="AD52" s="582"/>
      <c r="AE52" s="582"/>
      <c r="AF52" s="582"/>
      <c r="AG52" s="582"/>
      <c r="AH52" s="583"/>
      <c r="AI52" s="584">
        <v>500</v>
      </c>
      <c r="AJ52" s="585"/>
      <c r="AK52" s="585"/>
      <c r="AL52" s="386"/>
      <c r="AM52" s="585"/>
      <c r="AN52" s="586"/>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18" customHeight="1" x14ac:dyDescent="0.15">
      <c r="A53" s="2"/>
      <c r="B53" s="2"/>
      <c r="C53" s="2"/>
      <c r="D53" s="2"/>
      <c r="E53" s="2"/>
      <c r="F53" s="2"/>
      <c r="G53" s="2"/>
      <c r="H53" s="2"/>
      <c r="I53" s="2"/>
      <c r="J53" s="2"/>
      <c r="K53" s="2"/>
      <c r="L53" s="2"/>
      <c r="M53" s="2"/>
      <c r="N53" s="2"/>
      <c r="O53" s="2"/>
      <c r="P53" s="2"/>
      <c r="Q53" s="2"/>
      <c r="R53" s="2"/>
      <c r="S53" s="2"/>
      <c r="T53" s="2"/>
      <c r="U53" s="579">
        <v>355059</v>
      </c>
      <c r="V53" s="580"/>
      <c r="W53" s="581"/>
      <c r="X53" s="587" t="s">
        <v>464</v>
      </c>
      <c r="Y53" s="582"/>
      <c r="Z53" s="582"/>
      <c r="AA53" s="582"/>
      <c r="AB53" s="582"/>
      <c r="AC53" s="582"/>
      <c r="AD53" s="582"/>
      <c r="AE53" s="582"/>
      <c r="AF53" s="582"/>
      <c r="AG53" s="582"/>
      <c r="AH53" s="583"/>
      <c r="AI53" s="584">
        <v>300</v>
      </c>
      <c r="AJ53" s="585"/>
      <c r="AK53" s="585"/>
      <c r="AL53" s="386"/>
      <c r="AM53" s="585"/>
      <c r="AN53" s="586"/>
      <c r="AO53" s="2"/>
      <c r="AP53" s="2"/>
      <c r="AQ53" s="2"/>
      <c r="AR53" s="2"/>
      <c r="AS53" s="2"/>
      <c r="AT53" s="2"/>
      <c r="AU53" s="657" t="s">
        <v>59</v>
      </c>
      <c r="AV53" s="658"/>
      <c r="AW53" s="658"/>
      <c r="AX53" s="658"/>
      <c r="AY53" s="659"/>
      <c r="AZ53" s="658" t="s">
        <v>60</v>
      </c>
      <c r="BA53" s="658"/>
      <c r="BB53" s="658"/>
      <c r="BC53" s="658"/>
      <c r="BD53" s="658"/>
      <c r="BE53" s="659"/>
      <c r="BF53" s="658" t="s">
        <v>61</v>
      </c>
      <c r="BG53" s="658"/>
      <c r="BH53" s="660"/>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18" customHeight="1" thickBot="1" x14ac:dyDescent="0.2">
      <c r="A54" s="2"/>
      <c r="B54" s="2"/>
      <c r="C54" s="2"/>
      <c r="D54" s="2"/>
      <c r="E54" s="2"/>
      <c r="F54" s="2"/>
      <c r="G54" s="2"/>
      <c r="H54" s="2"/>
      <c r="I54" s="2"/>
      <c r="J54" s="2"/>
      <c r="K54" s="2"/>
      <c r="L54" s="2"/>
      <c r="M54" s="2"/>
      <c r="N54" s="2"/>
      <c r="O54" s="2"/>
      <c r="P54" s="2"/>
      <c r="Q54" s="2"/>
      <c r="R54" s="2"/>
      <c r="S54" s="2"/>
      <c r="T54" s="2"/>
      <c r="U54" s="150" t="s">
        <v>465</v>
      </c>
      <c r="V54" s="595"/>
      <c r="W54" s="595"/>
      <c r="X54" s="595"/>
      <c r="Y54" s="595"/>
      <c r="Z54" s="595"/>
      <c r="AA54" s="595"/>
      <c r="AB54" s="595"/>
      <c r="AC54" s="595"/>
      <c r="AD54" s="595"/>
      <c r="AE54" s="595"/>
      <c r="AF54" s="595"/>
      <c r="AG54" s="595"/>
      <c r="AH54" s="596"/>
      <c r="AI54" s="591">
        <f>SUM(AI47:AI53)</f>
        <v>2615</v>
      </c>
      <c r="AJ54" s="592"/>
      <c r="AK54" s="593"/>
      <c r="AL54" s="594" t="str">
        <f>IF(COUNTA(AL47:AL53)=0,"",SUMIF(AL47:AL53,"●",AI47:AI53)+SUM(AL47:AL53))</f>
        <v/>
      </c>
      <c r="AM54" s="592"/>
      <c r="AN54" s="593"/>
      <c r="AO54" s="2"/>
      <c r="AP54" s="2"/>
      <c r="AQ54" s="2"/>
      <c r="AR54" s="2"/>
      <c r="AS54" s="2"/>
      <c r="AT54" s="2"/>
      <c r="AU54" s="661" t="s">
        <v>66</v>
      </c>
      <c r="AV54" s="662"/>
      <c r="AW54" s="662"/>
      <c r="AX54" s="662"/>
      <c r="AY54" s="663"/>
      <c r="AZ54" s="664">
        <f>H42+AB55+AV33</f>
        <v>34516</v>
      </c>
      <c r="BA54" s="664"/>
      <c r="BB54" s="664"/>
      <c r="BC54" s="664"/>
      <c r="BD54" s="665" t="s">
        <v>62</v>
      </c>
      <c r="BE54" s="666"/>
      <c r="BF54" s="667"/>
      <c r="BG54" s="667"/>
      <c r="BH54" s="668"/>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18" customHeight="1" thickTop="1" thickBot="1" x14ac:dyDescent="0.2">
      <c r="A55" s="2"/>
      <c r="B55" s="2"/>
      <c r="C55" s="2"/>
      <c r="D55" s="2"/>
      <c r="E55" s="2"/>
      <c r="F55" s="2"/>
      <c r="G55" s="2"/>
      <c r="H55" s="2"/>
      <c r="I55" s="2"/>
      <c r="J55" s="2"/>
      <c r="K55" s="2"/>
      <c r="L55" s="2"/>
      <c r="M55" s="2"/>
      <c r="N55" s="2"/>
      <c r="O55" s="2"/>
      <c r="P55" s="2"/>
      <c r="Q55" s="2"/>
      <c r="R55" s="2"/>
      <c r="S55" s="2"/>
      <c r="T55" s="2"/>
      <c r="U55" s="21"/>
      <c r="V55" s="21"/>
      <c r="W55" s="21"/>
      <c r="X55" s="21"/>
      <c r="Y55" s="21"/>
      <c r="Z55" s="21"/>
      <c r="AA55" s="21"/>
      <c r="AB55" s="21"/>
      <c r="AC55" s="21"/>
      <c r="AD55" s="21"/>
      <c r="AE55" s="21"/>
      <c r="AF55" s="21"/>
      <c r="AG55" s="21"/>
      <c r="AH55" s="21"/>
      <c r="AI55" s="21"/>
      <c r="AJ55" s="21"/>
      <c r="AK55" s="21"/>
      <c r="AL55" s="22"/>
      <c r="AM55" s="22"/>
      <c r="AN55" s="22"/>
      <c r="AO55" s="2"/>
      <c r="AP55" s="2"/>
      <c r="AQ55" s="2"/>
      <c r="AR55" s="2"/>
      <c r="AS55" s="2"/>
      <c r="AT55" s="2"/>
      <c r="AU55" s="649" t="s">
        <v>63</v>
      </c>
      <c r="AV55" s="650"/>
      <c r="AW55" s="650"/>
      <c r="AX55" s="650"/>
      <c r="AY55" s="651"/>
      <c r="AZ55" s="652">
        <f>AZ54</f>
        <v>34516</v>
      </c>
      <c r="BA55" s="652"/>
      <c r="BB55" s="652"/>
      <c r="BC55" s="652"/>
      <c r="BD55" s="653" t="s">
        <v>62</v>
      </c>
      <c r="BE55" s="653"/>
      <c r="BF55" s="653"/>
      <c r="BG55" s="653"/>
      <c r="BH55" s="654"/>
      <c r="BI55" s="2"/>
      <c r="BJ55" s="2"/>
      <c r="BK55" s="2"/>
      <c r="BL55" s="2"/>
      <c r="BM55" s="2"/>
      <c r="BN55" s="2"/>
      <c r="BO55" s="2"/>
      <c r="BP55" s="2"/>
      <c r="BQ55" s="2"/>
      <c r="BR55" s="2"/>
      <c r="BS55" s="2"/>
      <c r="BT55" s="2"/>
      <c r="BU55" s="2"/>
      <c r="BV55" s="2"/>
      <c r="BW55" s="2"/>
      <c r="BX55" s="2"/>
      <c r="BY55" s="2"/>
      <c r="BZ55" s="2"/>
      <c r="CA55" s="2"/>
      <c r="CB55" s="621" t="s">
        <v>527</v>
      </c>
      <c r="CC55" s="622"/>
      <c r="CD55" s="622"/>
      <c r="CE55" s="622"/>
      <c r="CF55" s="622"/>
      <c r="CG55" s="622"/>
      <c r="CH55" s="622"/>
      <c r="CI55" s="622"/>
      <c r="CJ55" s="622"/>
      <c r="CK55" s="622"/>
      <c r="CL55" s="622"/>
      <c r="CM55" s="622"/>
      <c r="CN55" s="622"/>
      <c r="CO55" s="622"/>
      <c r="CP55" s="622"/>
      <c r="CQ55" s="622"/>
      <c r="CR55" s="622"/>
      <c r="CS55" s="622"/>
      <c r="CT55" s="622"/>
      <c r="CU55" s="622"/>
      <c r="CV55" s="623"/>
    </row>
    <row r="56" spans="1:100" ht="18" customHeight="1" thickBot="1" x14ac:dyDescent="0.2">
      <c r="A56" s="77" t="s">
        <v>499</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655" t="s">
        <v>64</v>
      </c>
      <c r="AV56" s="655"/>
      <c r="AW56" s="655"/>
      <c r="AX56" s="655"/>
      <c r="AY56" s="655"/>
      <c r="AZ56" s="655"/>
      <c r="BA56" s="655"/>
      <c r="BB56" s="655"/>
      <c r="BC56" s="655"/>
      <c r="BD56" s="655"/>
      <c r="BE56" s="655"/>
      <c r="BF56" s="655"/>
      <c r="BG56" s="655"/>
      <c r="BH56" s="655"/>
      <c r="BI56" s="2"/>
      <c r="BJ56" s="2"/>
      <c r="BK56" s="2"/>
      <c r="BL56" s="2"/>
      <c r="BM56" s="2"/>
      <c r="BN56" s="2"/>
      <c r="BO56" s="2"/>
      <c r="BP56" s="2"/>
      <c r="BQ56" s="2"/>
      <c r="BR56" s="2"/>
      <c r="BS56" s="2"/>
      <c r="BT56" s="2"/>
      <c r="BU56" s="2"/>
      <c r="BV56" s="2"/>
      <c r="BW56" s="2"/>
      <c r="BX56" s="2"/>
      <c r="BY56" s="2"/>
      <c r="BZ56" s="2"/>
      <c r="CA56" s="2"/>
      <c r="CB56" s="624"/>
      <c r="CC56" s="625"/>
      <c r="CD56" s="625"/>
      <c r="CE56" s="625"/>
      <c r="CF56" s="625"/>
      <c r="CG56" s="625"/>
      <c r="CH56" s="625"/>
      <c r="CI56" s="625"/>
      <c r="CJ56" s="625"/>
      <c r="CK56" s="625"/>
      <c r="CL56" s="625"/>
      <c r="CM56" s="625"/>
      <c r="CN56" s="625"/>
      <c r="CO56" s="625"/>
      <c r="CP56" s="625"/>
      <c r="CQ56" s="625"/>
      <c r="CR56" s="625"/>
      <c r="CS56" s="625"/>
      <c r="CT56" s="625"/>
      <c r="CU56" s="625"/>
      <c r="CV56" s="626"/>
    </row>
    <row r="57" spans="1:100" ht="18" customHeight="1" x14ac:dyDescent="0.15">
      <c r="A57" s="77" t="s">
        <v>500</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656"/>
      <c r="AV57" s="656"/>
      <c r="AW57" s="656"/>
      <c r="AX57" s="656"/>
      <c r="AY57" s="656"/>
      <c r="AZ57" s="656"/>
      <c r="BA57" s="656"/>
      <c r="BB57" s="656"/>
      <c r="BC57" s="656"/>
      <c r="BD57" s="656"/>
      <c r="BE57" s="656"/>
      <c r="BF57" s="656"/>
      <c r="BG57" s="656"/>
      <c r="BH57" s="656"/>
      <c r="BI57" s="2"/>
      <c r="BJ57" s="2"/>
      <c r="BK57" s="629" t="s">
        <v>36</v>
      </c>
      <c r="BL57" s="629"/>
      <c r="BM57" s="629"/>
      <c r="BN57" s="629"/>
      <c r="BO57" s="629"/>
      <c r="BP57" s="629"/>
      <c r="BQ57" s="629"/>
      <c r="BR57" s="629"/>
      <c r="BS57" s="629"/>
      <c r="BT57" s="629"/>
      <c r="BU57" s="629"/>
      <c r="BV57" s="629"/>
      <c r="BW57" s="629"/>
      <c r="BX57" s="629"/>
      <c r="BY57" s="629"/>
      <c r="BZ57" s="2"/>
      <c r="CA57" s="2"/>
      <c r="CB57" s="630" t="s">
        <v>49</v>
      </c>
      <c r="CC57" s="631"/>
      <c r="CD57" s="631"/>
      <c r="CE57" s="631"/>
      <c r="CF57" s="631"/>
      <c r="CG57" s="631"/>
      <c r="CH57" s="631"/>
      <c r="CI57" s="631"/>
      <c r="CJ57" s="631"/>
      <c r="CK57" s="631"/>
      <c r="CL57" s="631"/>
      <c r="CM57" s="631"/>
      <c r="CN57" s="631"/>
      <c r="CO57" s="631"/>
      <c r="CP57" s="631"/>
      <c r="CQ57" s="631"/>
      <c r="CR57" s="631"/>
      <c r="CS57" s="631"/>
      <c r="CT57" s="631"/>
      <c r="CU57" s="631"/>
      <c r="CV57" s="632"/>
    </row>
    <row r="58" spans="1:100" ht="18" customHeight="1" x14ac:dyDescent="0.15">
      <c r="A58" s="77" t="s">
        <v>531</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629"/>
      <c r="BL58" s="629"/>
      <c r="BM58" s="629"/>
      <c r="BN58" s="629"/>
      <c r="BO58" s="629"/>
      <c r="BP58" s="629"/>
      <c r="BQ58" s="629"/>
      <c r="BR58" s="629"/>
      <c r="BS58" s="629"/>
      <c r="BT58" s="629"/>
      <c r="BU58" s="629"/>
      <c r="BV58" s="629"/>
      <c r="BW58" s="629"/>
      <c r="BX58" s="629"/>
      <c r="BY58" s="629"/>
      <c r="BZ58" s="2"/>
      <c r="CA58" s="2"/>
      <c r="CB58" s="633"/>
      <c r="CC58" s="634"/>
      <c r="CD58" s="634"/>
      <c r="CE58" s="634"/>
      <c r="CF58" s="634"/>
      <c r="CG58" s="634"/>
      <c r="CH58" s="634"/>
      <c r="CI58" s="634"/>
      <c r="CJ58" s="634"/>
      <c r="CK58" s="634"/>
      <c r="CL58" s="634"/>
      <c r="CM58" s="634"/>
      <c r="CN58" s="634"/>
      <c r="CO58" s="634"/>
      <c r="CP58" s="634"/>
      <c r="CQ58" s="634"/>
      <c r="CR58" s="634"/>
      <c r="CS58" s="634"/>
      <c r="CT58" s="634"/>
      <c r="CU58" s="634"/>
      <c r="CV58" s="635"/>
    </row>
    <row r="59" spans="1:100" ht="18" customHeight="1" x14ac:dyDescent="0.15">
      <c r="A59" s="77" t="s">
        <v>532</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637" t="s">
        <v>47</v>
      </c>
      <c r="BL59" s="638"/>
      <c r="BM59" s="638"/>
      <c r="BN59" s="638"/>
      <c r="BO59" s="638"/>
      <c r="BP59" s="638"/>
      <c r="BQ59" s="638"/>
      <c r="BR59" s="638"/>
      <c r="BS59" s="638"/>
      <c r="BT59" s="638"/>
      <c r="BU59" s="638"/>
      <c r="BV59" s="638"/>
      <c r="BW59" s="638"/>
      <c r="BX59" s="638"/>
      <c r="BY59" s="639"/>
      <c r="BZ59" s="2"/>
      <c r="CA59" s="2"/>
      <c r="CB59" s="640" t="s">
        <v>52</v>
      </c>
      <c r="CC59" s="641"/>
      <c r="CD59" s="641"/>
      <c r="CE59" s="641"/>
      <c r="CF59" s="641"/>
      <c r="CG59" s="641"/>
      <c r="CH59" s="641"/>
      <c r="CI59" s="641"/>
      <c r="CJ59" s="641"/>
      <c r="CK59" s="641"/>
      <c r="CL59" s="641"/>
      <c r="CM59" s="641"/>
      <c r="CN59" s="641"/>
      <c r="CO59" s="641"/>
      <c r="CP59" s="641"/>
      <c r="CQ59" s="641"/>
      <c r="CR59" s="641"/>
      <c r="CS59" s="641"/>
      <c r="CT59" s="641"/>
      <c r="CU59" s="641"/>
      <c r="CV59" s="642"/>
    </row>
    <row r="60" spans="1:100" ht="18" customHeight="1" x14ac:dyDescent="0.15">
      <c r="A60" s="77" t="s">
        <v>533</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644" t="s">
        <v>48</v>
      </c>
      <c r="BL60" s="645"/>
      <c r="BM60" s="645"/>
      <c r="BN60" s="645"/>
      <c r="BO60" s="645"/>
      <c r="BP60" s="645"/>
      <c r="BQ60" s="645"/>
      <c r="BR60" s="645"/>
      <c r="BS60" s="645"/>
      <c r="BT60" s="645"/>
      <c r="BU60" s="645"/>
      <c r="BV60" s="645"/>
      <c r="BW60" s="645"/>
      <c r="BX60" s="645"/>
      <c r="BY60" s="646"/>
      <c r="BZ60" s="2"/>
      <c r="CA60" s="2"/>
      <c r="CB60" s="643"/>
      <c r="CC60" s="641"/>
      <c r="CD60" s="641"/>
      <c r="CE60" s="641"/>
      <c r="CF60" s="641"/>
      <c r="CG60" s="641"/>
      <c r="CH60" s="641"/>
      <c r="CI60" s="641"/>
      <c r="CJ60" s="641"/>
      <c r="CK60" s="641"/>
      <c r="CL60" s="641"/>
      <c r="CM60" s="641"/>
      <c r="CN60" s="641"/>
      <c r="CO60" s="641"/>
      <c r="CP60" s="641"/>
      <c r="CQ60" s="641"/>
      <c r="CR60" s="641"/>
      <c r="CS60" s="641"/>
      <c r="CT60" s="641"/>
      <c r="CU60" s="641"/>
      <c r="CV60" s="642"/>
    </row>
    <row r="61" spans="1:100" ht="18" customHeight="1" x14ac:dyDescent="0.15">
      <c r="A61" s="77" t="s">
        <v>534</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644"/>
      <c r="BL61" s="645"/>
      <c r="BM61" s="645"/>
      <c r="BN61" s="645"/>
      <c r="BO61" s="645"/>
      <c r="BP61" s="645"/>
      <c r="BQ61" s="645"/>
      <c r="BR61" s="645"/>
      <c r="BS61" s="645"/>
      <c r="BT61" s="645"/>
      <c r="BU61" s="645"/>
      <c r="BV61" s="645"/>
      <c r="BW61" s="645"/>
      <c r="BX61" s="645"/>
      <c r="BY61" s="646"/>
      <c r="BZ61" s="2"/>
      <c r="CA61" s="2"/>
      <c r="CB61" s="647" t="s">
        <v>50</v>
      </c>
      <c r="CC61" s="648"/>
      <c r="CD61" s="648"/>
      <c r="CE61" s="648"/>
      <c r="CF61" s="648"/>
      <c r="CG61" s="611" t="s">
        <v>51</v>
      </c>
      <c r="CH61" s="612"/>
      <c r="CI61" s="612"/>
      <c r="CJ61" s="612"/>
      <c r="CK61" s="612"/>
      <c r="CL61" s="612"/>
      <c r="CM61" s="612"/>
      <c r="CN61" s="612"/>
      <c r="CO61" s="612"/>
      <c r="CP61" s="612"/>
      <c r="CQ61" s="612"/>
      <c r="CR61" s="612"/>
      <c r="CS61" s="612"/>
      <c r="CT61" s="612"/>
      <c r="CU61" s="612"/>
      <c r="CV61" s="613"/>
    </row>
    <row r="62" spans="1:100" ht="18" customHeight="1" x14ac:dyDescent="0.15">
      <c r="A62" s="77" t="s">
        <v>535</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BI62" s="2"/>
      <c r="BJ62" s="2"/>
      <c r="BK62" s="644"/>
      <c r="BL62" s="645"/>
      <c r="BM62" s="645"/>
      <c r="BN62" s="645"/>
      <c r="BO62" s="645"/>
      <c r="BP62" s="645"/>
      <c r="BQ62" s="645"/>
      <c r="BR62" s="645"/>
      <c r="BS62" s="645"/>
      <c r="BT62" s="645"/>
      <c r="BU62" s="645"/>
      <c r="BV62" s="645"/>
      <c r="BW62" s="645"/>
      <c r="BX62" s="645"/>
      <c r="BY62" s="646"/>
      <c r="BZ62" s="2"/>
      <c r="CA62" s="2"/>
      <c r="CB62" s="617"/>
      <c r="CC62" s="618"/>
      <c r="CD62" s="618"/>
      <c r="CE62" s="618"/>
      <c r="CF62" s="618"/>
      <c r="CG62" s="612"/>
      <c r="CH62" s="612"/>
      <c r="CI62" s="612"/>
      <c r="CJ62" s="612"/>
      <c r="CK62" s="612"/>
      <c r="CL62" s="612"/>
      <c r="CM62" s="612"/>
      <c r="CN62" s="612"/>
      <c r="CO62" s="612"/>
      <c r="CP62" s="612"/>
      <c r="CQ62" s="612"/>
      <c r="CR62" s="612"/>
      <c r="CS62" s="612"/>
      <c r="CT62" s="612"/>
      <c r="CU62" s="612"/>
      <c r="CV62" s="613"/>
    </row>
    <row r="63" spans="1:100" ht="18" customHeight="1" thickBot="1" x14ac:dyDescent="0.2">
      <c r="A63" s="77" t="s">
        <v>518</v>
      </c>
      <c r="U63" s="2"/>
      <c r="V63" s="2"/>
      <c r="W63" s="2"/>
      <c r="X63" s="2"/>
      <c r="Y63" s="2"/>
      <c r="Z63" s="2"/>
      <c r="AA63" s="2"/>
      <c r="AB63" s="2"/>
      <c r="AC63" s="2"/>
      <c r="AD63" s="2"/>
      <c r="AE63" s="2"/>
      <c r="AF63" s="2"/>
      <c r="AG63" s="2"/>
      <c r="AH63" s="2"/>
      <c r="AI63" s="2"/>
      <c r="AJ63" s="2"/>
      <c r="AK63" s="2"/>
      <c r="AL63" s="2"/>
      <c r="AM63" s="2"/>
      <c r="AN63" s="2"/>
      <c r="BK63" s="608" t="s">
        <v>55</v>
      </c>
      <c r="BL63" s="609"/>
      <c r="BM63" s="609"/>
      <c r="BN63" s="609"/>
      <c r="BO63" s="609"/>
      <c r="BP63" s="609"/>
      <c r="BQ63" s="609"/>
      <c r="BR63" s="609"/>
      <c r="BS63" s="609"/>
      <c r="BT63" s="609"/>
      <c r="BU63" s="609"/>
      <c r="BV63" s="609"/>
      <c r="BW63" s="609"/>
      <c r="BX63" s="609"/>
      <c r="BY63" s="610"/>
      <c r="BZ63" s="2"/>
      <c r="CA63" s="2"/>
      <c r="CB63" s="619"/>
      <c r="CC63" s="620"/>
      <c r="CD63" s="620"/>
      <c r="CE63" s="620"/>
      <c r="CF63" s="620"/>
      <c r="CG63" s="614"/>
      <c r="CH63" s="614"/>
      <c r="CI63" s="614"/>
      <c r="CJ63" s="614"/>
      <c r="CK63" s="614"/>
      <c r="CL63" s="614"/>
      <c r="CM63" s="614"/>
      <c r="CN63" s="614"/>
      <c r="CO63" s="614"/>
      <c r="CP63" s="614"/>
      <c r="CQ63" s="614"/>
      <c r="CR63" s="614"/>
      <c r="CS63" s="614"/>
      <c r="CT63" s="614"/>
      <c r="CU63" s="614"/>
      <c r="CV63" s="615"/>
    </row>
    <row r="64" spans="1:100" ht="18" customHeight="1" x14ac:dyDescent="0.15">
      <c r="BK64" s="627" t="s">
        <v>528</v>
      </c>
      <c r="BL64" s="627"/>
      <c r="BM64" s="627"/>
      <c r="BN64" s="627"/>
      <c r="BO64" s="627"/>
      <c r="BP64" s="627"/>
      <c r="BQ64" s="627"/>
      <c r="BR64" s="627"/>
      <c r="BS64" s="627"/>
      <c r="BT64" s="627"/>
      <c r="BU64" s="627"/>
      <c r="BV64" s="627"/>
      <c r="BW64" s="627"/>
      <c r="BX64" s="627"/>
      <c r="BY64" s="627"/>
      <c r="BZ64" s="627"/>
      <c r="CA64" s="627"/>
      <c r="CB64" s="627"/>
      <c r="CC64" s="627"/>
      <c r="CD64" s="627"/>
      <c r="CE64" s="627"/>
      <c r="CF64" s="627"/>
      <c r="CG64" s="627"/>
      <c r="CH64" s="627"/>
      <c r="CI64" s="627"/>
      <c r="CJ64" s="627"/>
      <c r="CK64" s="627"/>
      <c r="CL64" s="627"/>
      <c r="CM64" s="627"/>
      <c r="CN64" s="627"/>
      <c r="CO64" s="627"/>
      <c r="CP64" s="627"/>
      <c r="CQ64" s="627"/>
      <c r="CR64" s="627"/>
      <c r="CS64" s="627"/>
      <c r="CT64" s="627"/>
      <c r="CU64" s="627"/>
      <c r="CV64" s="627"/>
    </row>
    <row r="65" spans="63:100" ht="18" customHeight="1" x14ac:dyDescent="0.15">
      <c r="BK65" s="2"/>
      <c r="BL65" s="2"/>
      <c r="BM65" s="2"/>
      <c r="BN65" s="2"/>
      <c r="BO65" s="2"/>
      <c r="BP65" s="2"/>
      <c r="BQ65" s="2"/>
      <c r="BR65" s="2"/>
      <c r="BS65" s="2"/>
      <c r="BT65" s="2"/>
      <c r="BU65" s="2"/>
      <c r="BV65" s="2"/>
      <c r="BW65" s="2"/>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row>
    <row r="66" spans="63:100" ht="18" customHeight="1" x14ac:dyDescent="0.15"/>
    <row r="67" spans="63:100" ht="18" customHeight="1" x14ac:dyDescent="0.15"/>
    <row r="68" spans="63:100" ht="16.5" customHeight="1" x14ac:dyDescent="0.15"/>
    <row r="69" spans="63:100" ht="16.5" customHeight="1" x14ac:dyDescent="0.15"/>
  </sheetData>
  <sheetProtection formatCells="0"/>
  <mergeCells count="445">
    <mergeCell ref="A12:L12"/>
    <mergeCell ref="M12:AV12"/>
    <mergeCell ref="O16:Q16"/>
    <mergeCell ref="R16:T16"/>
    <mergeCell ref="U20:W20"/>
    <mergeCell ref="X20:AH20"/>
    <mergeCell ref="AI20:AK20"/>
    <mergeCell ref="AL20:AN20"/>
    <mergeCell ref="U24:W24"/>
    <mergeCell ref="X24:AH24"/>
    <mergeCell ref="AI24:AK24"/>
    <mergeCell ref="AL24:AN24"/>
    <mergeCell ref="X19:AH19"/>
    <mergeCell ref="AI19:AK19"/>
    <mergeCell ref="AL19:AN19"/>
    <mergeCell ref="U19:W19"/>
    <mergeCell ref="U22:W22"/>
    <mergeCell ref="X22:AH22"/>
    <mergeCell ref="X21:AH21"/>
    <mergeCell ref="AI21:AK21"/>
    <mergeCell ref="A13:C13"/>
    <mergeCell ref="D13:N13"/>
    <mergeCell ref="O13:Q13"/>
    <mergeCell ref="R13:T13"/>
    <mergeCell ref="BE7:BI7"/>
    <mergeCell ref="BJ7:BQ7"/>
    <mergeCell ref="AP10:AU10"/>
    <mergeCell ref="A20:C20"/>
    <mergeCell ref="D20:N20"/>
    <mergeCell ref="AD7:AE7"/>
    <mergeCell ref="AF7:AT7"/>
    <mergeCell ref="AW7:BA7"/>
    <mergeCell ref="I9:AE10"/>
    <mergeCell ref="AP9:AU9"/>
    <mergeCell ref="AW9:BA9"/>
    <mergeCell ref="U13:W13"/>
    <mergeCell ref="BC14:BE14"/>
    <mergeCell ref="AR14:BB14"/>
    <mergeCell ref="O14:Q14"/>
    <mergeCell ref="R14:T14"/>
    <mergeCell ref="A14:C14"/>
    <mergeCell ref="X13:AH13"/>
    <mergeCell ref="AI13:AK13"/>
    <mergeCell ref="AL13:AN13"/>
    <mergeCell ref="AO13:AQ13"/>
    <mergeCell ref="AR13:BB13"/>
    <mergeCell ref="BC13:BE13"/>
    <mergeCell ref="AO14:AQ14"/>
    <mergeCell ref="A21:N21"/>
    <mergeCell ref="BE12:BH12"/>
    <mergeCell ref="I7:J7"/>
    <mergeCell ref="BV4:CF5"/>
    <mergeCell ref="BF13:BH13"/>
    <mergeCell ref="BF14:BH14"/>
    <mergeCell ref="BC15:BE15"/>
    <mergeCell ref="U15:W15"/>
    <mergeCell ref="X15:AH15"/>
    <mergeCell ref="U16:W16"/>
    <mergeCell ref="X16:AH16"/>
    <mergeCell ref="AI16:AK16"/>
    <mergeCell ref="AL16:AN16"/>
    <mergeCell ref="AI15:AK15"/>
    <mergeCell ref="AL15:AN15"/>
    <mergeCell ref="BF15:BH15"/>
    <mergeCell ref="AR15:BB15"/>
    <mergeCell ref="BA10:BC10"/>
    <mergeCell ref="AW12:BD12"/>
    <mergeCell ref="K7:M7"/>
    <mergeCell ref="O7:Q7"/>
    <mergeCell ref="S7:V7"/>
    <mergeCell ref="W7:Y7"/>
    <mergeCell ref="Z7:AC7"/>
    <mergeCell ref="CJ4:CV6"/>
    <mergeCell ref="A5:G8"/>
    <mergeCell ref="I5:AE6"/>
    <mergeCell ref="AF5:AN6"/>
    <mergeCell ref="AO5:AU6"/>
    <mergeCell ref="AV5:AW5"/>
    <mergeCell ref="AX5:BC5"/>
    <mergeCell ref="BF5:BK5"/>
    <mergeCell ref="BN5:BQ5"/>
    <mergeCell ref="AV6:AW6"/>
    <mergeCell ref="AX6:BC6"/>
    <mergeCell ref="BF6:BI6"/>
    <mergeCell ref="BJ6:BP6"/>
    <mergeCell ref="BR4:BU5"/>
    <mergeCell ref="BR7:CI10"/>
    <mergeCell ref="CJ7:CV7"/>
    <mergeCell ref="I8:AE8"/>
    <mergeCell ref="AF8:AO10"/>
    <mergeCell ref="AP8:AU8"/>
    <mergeCell ref="AV8:BD8"/>
    <mergeCell ref="BE8:BI10"/>
    <mergeCell ref="BJ8:BQ10"/>
    <mergeCell ref="BR6:CI6"/>
    <mergeCell ref="CG4:CI5"/>
    <mergeCell ref="A1:BE2"/>
    <mergeCell ref="I3:Q3"/>
    <mergeCell ref="BE3:BQ3"/>
    <mergeCell ref="A4:G4"/>
    <mergeCell ref="I4:Y4"/>
    <mergeCell ref="Z4:AE4"/>
    <mergeCell ref="AF4:AN4"/>
    <mergeCell ref="AO4:AU4"/>
    <mergeCell ref="AV4:BD4"/>
    <mergeCell ref="BE4:BL4"/>
    <mergeCell ref="BN4:BQ4"/>
    <mergeCell ref="U14:W14"/>
    <mergeCell ref="X14:AH14"/>
    <mergeCell ref="AL14:AN14"/>
    <mergeCell ref="AI14:AK14"/>
    <mergeCell ref="D14:N14"/>
    <mergeCell ref="A16:C16"/>
    <mergeCell ref="D16:N16"/>
    <mergeCell ref="AR16:BB16"/>
    <mergeCell ref="A15:C15"/>
    <mergeCell ref="D15:N15"/>
    <mergeCell ref="O15:Q15"/>
    <mergeCell ref="R15:T15"/>
    <mergeCell ref="AO15:AQ15"/>
    <mergeCell ref="A19:C19"/>
    <mergeCell ref="D19:N19"/>
    <mergeCell ref="O19:Q19"/>
    <mergeCell ref="R19:T19"/>
    <mergeCell ref="A17:C17"/>
    <mergeCell ref="D17:N17"/>
    <mergeCell ref="O17:Q17"/>
    <mergeCell ref="R17:T17"/>
    <mergeCell ref="A18:C18"/>
    <mergeCell ref="D18:N18"/>
    <mergeCell ref="O18:Q18"/>
    <mergeCell ref="R18:T18"/>
    <mergeCell ref="BF18:BH18"/>
    <mergeCell ref="BF17:BH17"/>
    <mergeCell ref="BF16:BH16"/>
    <mergeCell ref="BC17:BE17"/>
    <mergeCell ref="BC16:BE16"/>
    <mergeCell ref="AO16:AQ16"/>
    <mergeCell ref="AL18:AN18"/>
    <mergeCell ref="AO17:AQ17"/>
    <mergeCell ref="AR17:BB17"/>
    <mergeCell ref="AO18:AQ18"/>
    <mergeCell ref="AR18:BB18"/>
    <mergeCell ref="BC18:BE18"/>
    <mergeCell ref="BF20:BH20"/>
    <mergeCell ref="AI17:AK17"/>
    <mergeCell ref="AL17:AN17"/>
    <mergeCell ref="U33:W33"/>
    <mergeCell ref="X33:AH33"/>
    <mergeCell ref="AR28:BB28"/>
    <mergeCell ref="AI32:AK32"/>
    <mergeCell ref="AL32:AN32"/>
    <mergeCell ref="AI33:AK33"/>
    <mergeCell ref="AL33:AN33"/>
    <mergeCell ref="U18:W18"/>
    <mergeCell ref="X18:AH18"/>
    <mergeCell ref="AI18:AK18"/>
    <mergeCell ref="U21:W21"/>
    <mergeCell ref="X23:AH23"/>
    <mergeCell ref="U28:AH28"/>
    <mergeCell ref="AI26:AK26"/>
    <mergeCell ref="AL26:AN26"/>
    <mergeCell ref="AL27:AN27"/>
    <mergeCell ref="AI29:AK29"/>
    <mergeCell ref="AL29:AN29"/>
    <mergeCell ref="AI31:AK31"/>
    <mergeCell ref="U17:W17"/>
    <mergeCell ref="X17:AH17"/>
    <mergeCell ref="AR20:BB20"/>
    <mergeCell ref="BF23:BH23"/>
    <mergeCell ref="BF24:BH24"/>
    <mergeCell ref="BC25:BE25"/>
    <mergeCell ref="BF25:BH25"/>
    <mergeCell ref="AI25:AK25"/>
    <mergeCell ref="BF19:BH19"/>
    <mergeCell ref="BC19:BE19"/>
    <mergeCell ref="BF22:BH22"/>
    <mergeCell ref="BC24:BE24"/>
    <mergeCell ref="BC22:BE22"/>
    <mergeCell ref="BC21:BE21"/>
    <mergeCell ref="AO21:AQ21"/>
    <mergeCell ref="AR21:BB21"/>
    <mergeCell ref="BC20:BE20"/>
    <mergeCell ref="AL21:AN21"/>
    <mergeCell ref="AO23:AQ23"/>
    <mergeCell ref="AO19:AQ19"/>
    <mergeCell ref="BC23:BE23"/>
    <mergeCell ref="AR22:BB22"/>
    <mergeCell ref="AI22:AK22"/>
    <mergeCell ref="AL22:AN22"/>
    <mergeCell ref="AR19:BB19"/>
    <mergeCell ref="BF21:BH21"/>
    <mergeCell ref="D40:N40"/>
    <mergeCell ref="O40:Q40"/>
    <mergeCell ref="R40:T40"/>
    <mergeCell ref="A38:C38"/>
    <mergeCell ref="O20:Q20"/>
    <mergeCell ref="R20:T20"/>
    <mergeCell ref="O23:Q23"/>
    <mergeCell ref="AO22:AQ22"/>
    <mergeCell ref="O21:Q21"/>
    <mergeCell ref="R21:T21"/>
    <mergeCell ref="X35:AH35"/>
    <mergeCell ref="AI35:AK35"/>
    <mergeCell ref="AL35:AN35"/>
    <mergeCell ref="U32:W32"/>
    <mergeCell ref="X32:AH32"/>
    <mergeCell ref="AO20:AQ20"/>
    <mergeCell ref="O22:Q22"/>
    <mergeCell ref="R22:T22"/>
    <mergeCell ref="AO24:BB24"/>
    <mergeCell ref="O26:Q26"/>
    <mergeCell ref="AO25:AQ25"/>
    <mergeCell ref="AR25:BB25"/>
    <mergeCell ref="O27:Q27"/>
    <mergeCell ref="AV33:BB35"/>
    <mergeCell ref="D22:N22"/>
    <mergeCell ref="A25:C25"/>
    <mergeCell ref="D25:N25"/>
    <mergeCell ref="A23:C23"/>
    <mergeCell ref="D23:N23"/>
    <mergeCell ref="U25:W25"/>
    <mergeCell ref="X25:AH25"/>
    <mergeCell ref="O25:Q25"/>
    <mergeCell ref="R25:T25"/>
    <mergeCell ref="A22:C22"/>
    <mergeCell ref="A24:C24"/>
    <mergeCell ref="D24:N24"/>
    <mergeCell ref="O24:Q24"/>
    <mergeCell ref="R24:T24"/>
    <mergeCell ref="D29:N29"/>
    <mergeCell ref="A28:N28"/>
    <mergeCell ref="D30:N30"/>
    <mergeCell ref="O30:Q30"/>
    <mergeCell ref="R30:T30"/>
    <mergeCell ref="A30:C30"/>
    <mergeCell ref="R29:T29"/>
    <mergeCell ref="A31:C31"/>
    <mergeCell ref="D31:N31"/>
    <mergeCell ref="O31:Q31"/>
    <mergeCell ref="R31:T31"/>
    <mergeCell ref="O29:Q29"/>
    <mergeCell ref="O28:Q28"/>
    <mergeCell ref="AU55:AY55"/>
    <mergeCell ref="BF26:BH26"/>
    <mergeCell ref="AR26:BB26"/>
    <mergeCell ref="BC26:BE26"/>
    <mergeCell ref="BF28:BH28"/>
    <mergeCell ref="AZ55:BC55"/>
    <mergeCell ref="BD55:BE55"/>
    <mergeCell ref="BF55:BH55"/>
    <mergeCell ref="AU56:BH57"/>
    <mergeCell ref="BF30:BH30"/>
    <mergeCell ref="AU53:AY53"/>
    <mergeCell ref="AZ53:BE53"/>
    <mergeCell ref="BF53:BH53"/>
    <mergeCell ref="AU54:AY54"/>
    <mergeCell ref="AZ54:BC54"/>
    <mergeCell ref="BD54:BE54"/>
    <mergeCell ref="BF54:BH54"/>
    <mergeCell ref="BF31:BH31"/>
    <mergeCell ref="BF32:BH32"/>
    <mergeCell ref="BC33:BH35"/>
    <mergeCell ref="BF27:BH27"/>
    <mergeCell ref="BF29:BH29"/>
    <mergeCell ref="AR31:BB31"/>
    <mergeCell ref="BC31:BE31"/>
    <mergeCell ref="BK63:BY63"/>
    <mergeCell ref="CG61:CV63"/>
    <mergeCell ref="BA49:BH49"/>
    <mergeCell ref="CB62:CF63"/>
    <mergeCell ref="CB55:CV56"/>
    <mergeCell ref="BK64:CV64"/>
    <mergeCell ref="BA44:BH44"/>
    <mergeCell ref="BK57:BY58"/>
    <mergeCell ref="CB57:CV58"/>
    <mergeCell ref="BA45:BD45"/>
    <mergeCell ref="BE45:BH45"/>
    <mergeCell ref="BA46:BD46"/>
    <mergeCell ref="BE46:BH46"/>
    <mergeCell ref="BK59:BY59"/>
    <mergeCell ref="CB59:CV60"/>
    <mergeCell ref="BA47:BD47"/>
    <mergeCell ref="BE47:BH47"/>
    <mergeCell ref="BK60:BY62"/>
    <mergeCell ref="BA48:BD48"/>
    <mergeCell ref="BE48:BH48"/>
    <mergeCell ref="CB61:CF61"/>
    <mergeCell ref="U40:W40"/>
    <mergeCell ref="AI49:AK49"/>
    <mergeCell ref="AL49:AN49"/>
    <mergeCell ref="AI50:AK50"/>
    <mergeCell ref="AL50:AN50"/>
    <mergeCell ref="U49:W49"/>
    <mergeCell ref="X49:AH49"/>
    <mergeCell ref="U54:AH54"/>
    <mergeCell ref="U50:W50"/>
    <mergeCell ref="X50:AH50"/>
    <mergeCell ref="U51:W51"/>
    <mergeCell ref="X51:AH51"/>
    <mergeCell ref="AI51:AK51"/>
    <mergeCell ref="AL51:AN51"/>
    <mergeCell ref="U52:W52"/>
    <mergeCell ref="X52:AH52"/>
    <mergeCell ref="AI52:AK52"/>
    <mergeCell ref="AL52:AN52"/>
    <mergeCell ref="U53:W53"/>
    <mergeCell ref="X53:AH53"/>
    <mergeCell ref="AI53:AK53"/>
    <mergeCell ref="AL53:AN53"/>
    <mergeCell ref="AI54:AK54"/>
    <mergeCell ref="AL54:AN54"/>
    <mergeCell ref="AL36:AN36"/>
    <mergeCell ref="AI34:AK34"/>
    <mergeCell ref="AL34:AN34"/>
    <mergeCell ref="AI46:AK46"/>
    <mergeCell ref="AL46:AN46"/>
    <mergeCell ref="U47:W47"/>
    <mergeCell ref="X47:AH47"/>
    <mergeCell ref="AI47:AK47"/>
    <mergeCell ref="AL47:AN47"/>
    <mergeCell ref="U46:AH46"/>
    <mergeCell ref="X39:AH39"/>
    <mergeCell ref="AI39:AK39"/>
    <mergeCell ref="AL39:AN39"/>
    <mergeCell ref="U43:W43"/>
    <mergeCell ref="X43:AH43"/>
    <mergeCell ref="AI43:AK43"/>
    <mergeCell ref="AL43:AN43"/>
    <mergeCell ref="U45:W45"/>
    <mergeCell ref="X45:AH45"/>
    <mergeCell ref="AI42:AK42"/>
    <mergeCell ref="AL42:AN42"/>
    <mergeCell ref="AI45:AK45"/>
    <mergeCell ref="AL45:AN45"/>
    <mergeCell ref="AI40:AK40"/>
    <mergeCell ref="BC29:BE29"/>
    <mergeCell ref="AO29:BB29"/>
    <mergeCell ref="U31:W31"/>
    <mergeCell ref="X30:AH30"/>
    <mergeCell ref="AI30:AK30"/>
    <mergeCell ref="AO31:AQ31"/>
    <mergeCell ref="BC32:BE32"/>
    <mergeCell ref="BC30:BE30"/>
    <mergeCell ref="AO30:AQ30"/>
    <mergeCell ref="AR30:BB30"/>
    <mergeCell ref="AO32:BB32"/>
    <mergeCell ref="AL31:AN31"/>
    <mergeCell ref="AL30:AN30"/>
    <mergeCell ref="X29:AH29"/>
    <mergeCell ref="U29:W29"/>
    <mergeCell ref="X31:AH31"/>
    <mergeCell ref="BC27:BE27"/>
    <mergeCell ref="AR27:BB27"/>
    <mergeCell ref="X27:AH27"/>
    <mergeCell ref="AI27:AK27"/>
    <mergeCell ref="AR23:BB23"/>
    <mergeCell ref="R26:T26"/>
    <mergeCell ref="U26:W26"/>
    <mergeCell ref="X26:AH26"/>
    <mergeCell ref="BC28:BE28"/>
    <mergeCell ref="AI28:AK28"/>
    <mergeCell ref="AL28:AN28"/>
    <mergeCell ref="AI23:AK23"/>
    <mergeCell ref="AL23:AN23"/>
    <mergeCell ref="U23:W23"/>
    <mergeCell ref="U27:W27"/>
    <mergeCell ref="R23:T23"/>
    <mergeCell ref="AL25:AN25"/>
    <mergeCell ref="AO28:AQ28"/>
    <mergeCell ref="R27:T27"/>
    <mergeCell ref="R28:T28"/>
    <mergeCell ref="AO27:AQ27"/>
    <mergeCell ref="U39:W39"/>
    <mergeCell ref="U38:AH38"/>
    <mergeCell ref="O37:Q37"/>
    <mergeCell ref="A27:C27"/>
    <mergeCell ref="U30:W30"/>
    <mergeCell ref="AO26:AQ26"/>
    <mergeCell ref="D27:N27"/>
    <mergeCell ref="A26:C26"/>
    <mergeCell ref="D26:N26"/>
    <mergeCell ref="A29:C29"/>
    <mergeCell ref="AO33:AU35"/>
    <mergeCell ref="R32:T32"/>
    <mergeCell ref="AI38:AK38"/>
    <mergeCell ref="AL38:AN38"/>
    <mergeCell ref="X37:AH37"/>
    <mergeCell ref="AI37:AK37"/>
    <mergeCell ref="AL37:AN37"/>
    <mergeCell ref="U37:W37"/>
    <mergeCell ref="X34:AH34"/>
    <mergeCell ref="U34:W34"/>
    <mergeCell ref="U35:W35"/>
    <mergeCell ref="U36:W36"/>
    <mergeCell ref="X36:AH36"/>
    <mergeCell ref="AI36:AK36"/>
    <mergeCell ref="X44:AH44"/>
    <mergeCell ref="AI44:AK44"/>
    <mergeCell ref="AL44:AN44"/>
    <mergeCell ref="AL40:AN40"/>
    <mergeCell ref="X42:AH42"/>
    <mergeCell ref="X40:AH40"/>
    <mergeCell ref="X41:AH41"/>
    <mergeCell ref="AI41:AK41"/>
    <mergeCell ref="AL41:AN41"/>
    <mergeCell ref="R39:T39"/>
    <mergeCell ref="A39:C39"/>
    <mergeCell ref="D38:N38"/>
    <mergeCell ref="O38:Q38"/>
    <mergeCell ref="O35:Q35"/>
    <mergeCell ref="R35:T35"/>
    <mergeCell ref="A33:C33"/>
    <mergeCell ref="D33:N33"/>
    <mergeCell ref="A34:C34"/>
    <mergeCell ref="D34:N34"/>
    <mergeCell ref="O34:Q34"/>
    <mergeCell ref="R34:T34"/>
    <mergeCell ref="R36:T36"/>
    <mergeCell ref="A37:C37"/>
    <mergeCell ref="R38:T38"/>
    <mergeCell ref="U48:W48"/>
    <mergeCell ref="X48:AH48"/>
    <mergeCell ref="AI48:AK48"/>
    <mergeCell ref="AL48:AN48"/>
    <mergeCell ref="A32:C32"/>
    <mergeCell ref="D32:N32"/>
    <mergeCell ref="O32:Q32"/>
    <mergeCell ref="O33:Q33"/>
    <mergeCell ref="R33:T33"/>
    <mergeCell ref="A36:C36"/>
    <mergeCell ref="D36:N36"/>
    <mergeCell ref="O36:Q36"/>
    <mergeCell ref="U44:W44"/>
    <mergeCell ref="U41:W41"/>
    <mergeCell ref="U42:W42"/>
    <mergeCell ref="R37:T37"/>
    <mergeCell ref="D37:N37"/>
    <mergeCell ref="A35:N35"/>
    <mergeCell ref="O41:Q41"/>
    <mergeCell ref="R41:T41"/>
    <mergeCell ref="A41:N41"/>
    <mergeCell ref="A40:C40"/>
    <mergeCell ref="D39:N39"/>
    <mergeCell ref="O39:Q39"/>
  </mergeCells>
  <phoneticPr fontId="11"/>
  <conditionalFormatting sqref="AF8:AO10">
    <cfRule type="cellIs" dxfId="8" priority="37" stopIfTrue="1" operator="equal">
      <formula>0</formula>
    </cfRule>
  </conditionalFormatting>
  <conditionalFormatting sqref="AP10:AU10">
    <cfRule type="cellIs" dxfId="7" priority="38" stopIfTrue="1" operator="equal">
      <formula>0</formula>
    </cfRule>
  </conditionalFormatting>
  <conditionalFormatting sqref="A12">
    <cfRule type="cellIs" dxfId="6" priority="25" operator="equal">
      <formula>0</formula>
    </cfRule>
  </conditionalFormatting>
  <conditionalFormatting sqref="BE12">
    <cfRule type="expression" dxfId="5" priority="7" stopIfTrue="1">
      <formula>AW12=0</formula>
    </cfRule>
  </conditionalFormatting>
  <conditionalFormatting sqref="AW12:BD12">
    <cfRule type="cellIs" dxfId="4" priority="8" operator="equal">
      <formula>0</formula>
    </cfRule>
  </conditionalFormatting>
  <conditionalFormatting sqref="A14:C20 A29:C34 U29:W37 AO25:AQ28 A22:C27 A36:C40 AO14:AQ23 U25:W27 U14:W19 U21:W23 AO30:AQ31 U39:W45 U47:W47 U49:W53">
    <cfRule type="expression" dxfId="3" priority="69">
      <formula>$BF$54="●"</formula>
    </cfRule>
  </conditionalFormatting>
  <conditionalFormatting sqref="U24:W24">
    <cfRule type="expression" dxfId="2" priority="4">
      <formula>$BF$54="●"</formula>
    </cfRule>
  </conditionalFormatting>
  <conditionalFormatting sqref="U20:W20">
    <cfRule type="expression" dxfId="1" priority="3">
      <formula>$BF$54="●"</formula>
    </cfRule>
  </conditionalFormatting>
  <conditionalFormatting sqref="U48:W48">
    <cfRule type="expression" dxfId="0" priority="1">
      <formula>$BF$54="●"</formula>
    </cfRule>
  </conditionalFormatting>
  <dataValidations count="2">
    <dataValidation type="list" allowBlank="1" showInputMessage="1" showErrorMessage="1" sqref="A5:G8" xr:uid="{00000000-0002-0000-0200-000000000000}">
      <formula1>$AV$3:$AZ$3</formula1>
    </dataValidation>
    <dataValidation type="list" allowBlank="1" showInputMessage="1" showErrorMessage="1" sqref="BF54:BH54" xr:uid="{00000000-0002-0000-0200-000001000000}">
      <formula1>"●,　"</formula1>
    </dataValidation>
  </dataValidations>
  <pageMargins left="0.78740157480314965" right="0.39370078740157483" top="0.39370078740157483" bottom="0.35433070866141736" header="0.51181102362204722" footer="0.51181102362204722"/>
  <pageSetup paperSize="8" scale="7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47</xdr:col>
                    <xdr:colOff>0</xdr:colOff>
                    <xdr:row>7</xdr:row>
                    <xdr:rowOff>0</xdr:rowOff>
                  </from>
                  <to>
                    <xdr:col>56</xdr:col>
                    <xdr:colOff>0</xdr:colOff>
                    <xdr:row>9</xdr:row>
                    <xdr:rowOff>314325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47</xdr:col>
                    <xdr:colOff>9525</xdr:colOff>
                    <xdr:row>8</xdr:row>
                    <xdr:rowOff>0</xdr:rowOff>
                  </from>
                  <to>
                    <xdr:col>51</xdr:col>
                    <xdr:colOff>47625</xdr:colOff>
                    <xdr:row>9</xdr:row>
                    <xdr:rowOff>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47</xdr:col>
                    <xdr:colOff>9525</xdr:colOff>
                    <xdr:row>9</xdr:row>
                    <xdr:rowOff>47625</xdr:rowOff>
                  </from>
                  <to>
                    <xdr:col>49</xdr:col>
                    <xdr:colOff>152400</xdr:colOff>
                    <xdr:row>9</xdr:row>
                    <xdr:rowOff>257175</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51</xdr:col>
                    <xdr:colOff>9525</xdr:colOff>
                    <xdr:row>9</xdr:row>
                    <xdr:rowOff>47625</xdr:rowOff>
                  </from>
                  <to>
                    <xdr:col>54</xdr:col>
                    <xdr:colOff>104775</xdr:colOff>
                    <xdr:row>9</xdr:row>
                    <xdr:rowOff>257175</xdr:rowOff>
                  </to>
                </anchor>
              </controlPr>
            </control>
          </mc:Choice>
        </mc:AlternateContent>
        <mc:AlternateContent xmlns:mc="http://schemas.openxmlformats.org/markup-compatibility/2006">
          <mc:Choice Requires="x14">
            <control shapeId="8197" r:id="rId8" name="Group Box 5">
              <controlPr defaultSize="0" autoFill="0" autoPict="0">
                <anchor moveWithCells="1">
                  <from>
                    <xdr:col>56</xdr:col>
                    <xdr:colOff>0</xdr:colOff>
                    <xdr:row>3</xdr:row>
                    <xdr:rowOff>0</xdr:rowOff>
                  </from>
                  <to>
                    <xdr:col>69</xdr:col>
                    <xdr:colOff>0</xdr:colOff>
                    <xdr:row>9</xdr:row>
                    <xdr:rowOff>314325</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64</xdr:col>
                    <xdr:colOff>19050</xdr:colOff>
                    <xdr:row>3</xdr:row>
                    <xdr:rowOff>0</xdr:rowOff>
                  </from>
                  <to>
                    <xdr:col>68</xdr:col>
                    <xdr:colOff>47625</xdr:colOff>
                    <xdr:row>4</xdr:row>
                    <xdr:rowOff>0</xdr:rowOff>
                  </to>
                </anchor>
              </controlPr>
            </control>
          </mc:Choice>
        </mc:AlternateContent>
        <mc:AlternateContent xmlns:mc="http://schemas.openxmlformats.org/markup-compatibility/2006">
          <mc:Choice Requires="x14">
            <control shapeId="8199" r:id="rId10" name="Option Button 7">
              <controlPr defaultSize="0" autoFill="0" autoLine="0" autoPict="0">
                <anchor moveWithCells="1">
                  <from>
                    <xdr:col>56</xdr:col>
                    <xdr:colOff>28575</xdr:colOff>
                    <xdr:row>3</xdr:row>
                    <xdr:rowOff>171450</xdr:rowOff>
                  </from>
                  <to>
                    <xdr:col>60</xdr:col>
                    <xdr:colOff>38100</xdr:colOff>
                    <xdr:row>5</xdr:row>
                    <xdr:rowOff>0</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64</xdr:col>
                    <xdr:colOff>9525</xdr:colOff>
                    <xdr:row>4</xdr:row>
                    <xdr:rowOff>0</xdr:rowOff>
                  </from>
                  <to>
                    <xdr:col>67</xdr:col>
                    <xdr:colOff>0</xdr:colOff>
                    <xdr:row>5</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47</xdr:col>
                    <xdr:colOff>9525</xdr:colOff>
                    <xdr:row>6</xdr:row>
                    <xdr:rowOff>47625</xdr:rowOff>
                  </from>
                  <to>
                    <xdr:col>50</xdr:col>
                    <xdr:colOff>104775</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八王子①</vt:lpstr>
      <vt:lpstr>八王子②</vt:lpstr>
      <vt:lpstr>八王子③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h-sakamoto</dc:creator>
  <cp:lastModifiedBy>遠藤 真奈美</cp:lastModifiedBy>
  <cp:lastPrinted>2020-11-11T08:38:54Z</cp:lastPrinted>
  <dcterms:created xsi:type="dcterms:W3CDTF">2011-10-06T01:12:04Z</dcterms:created>
  <dcterms:modified xsi:type="dcterms:W3CDTF">2021-01-19T00:42:07Z</dcterms:modified>
</cp:coreProperties>
</file>