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共有\ポスメイト管理\04.集計書類\04.エリア表の更新\"/>
    </mc:Choice>
  </mc:AlternateContent>
  <xr:revisionPtr revIDLastSave="0" documentId="13_ncr:1_{31E90B44-4A87-4B45-A3F8-0CC32E72779B}" xr6:coauthVersionLast="47" xr6:coauthVersionMax="47" xr10:uidLastSave="{00000000-0000-0000-0000-000000000000}"/>
  <bookViews>
    <workbookView xWindow="31650" yWindow="2850" windowWidth="17250" windowHeight="11295" tabRatio="708" activeTab="1" xr2:uid="{00000000-000D-0000-FFFF-FFFF00000000}"/>
  </bookViews>
  <sheets>
    <sheet name="チラシ申込書別部数" sheetId="26" r:id="rId1"/>
    <sheet name="市町村別部数" sheetId="25" r:id="rId2"/>
  </sheets>
  <definedNames>
    <definedName name="_xlnm._FilterDatabase" localSheetId="0" hidden="1">チラシ申込書別部数!#REF!</definedName>
    <definedName name="_xlnm._FilterDatabase" localSheetId="1" hidden="1">市町村別部数!$A$3:$H$82</definedName>
    <definedName name="_xlnm.Print_Area" localSheetId="0">チラシ申込書別部数!$A$1:$G$41</definedName>
    <definedName name="_xlnm.Print_Area" localSheetId="1">市町村別部数!$A$3:$H$82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5" l="1"/>
  <c r="E90" i="25" l="1"/>
  <c r="F62" i="25" l="1"/>
  <c r="F52" i="25" l="1"/>
  <c r="F64" i="25" l="1"/>
  <c r="E93" i="25"/>
  <c r="E92" i="25"/>
  <c r="E86" i="25" l="1"/>
  <c r="E88" i="25" l="1"/>
  <c r="F43" i="25" l="1"/>
  <c r="F40" i="25"/>
  <c r="F39" i="25"/>
  <c r="F38" i="25"/>
  <c r="F42" i="25"/>
  <c r="F37" i="25"/>
  <c r="F58" i="25"/>
  <c r="F76" i="25"/>
  <c r="F74" i="25"/>
  <c r="F71" i="25"/>
  <c r="E17" i="26"/>
  <c r="F44" i="25"/>
  <c r="F46" i="25"/>
  <c r="F56" i="25"/>
  <c r="F57" i="25"/>
  <c r="F59" i="25"/>
  <c r="F23" i="25"/>
  <c r="F49" i="25"/>
  <c r="F50" i="25"/>
  <c r="F8" i="25"/>
  <c r="F18" i="25"/>
  <c r="F78" i="25"/>
  <c r="F79" i="25"/>
  <c r="F65" i="25"/>
  <c r="F69" i="25"/>
  <c r="F70" i="25"/>
  <c r="F25" i="25"/>
  <c r="F29" i="25"/>
  <c r="F30" i="25"/>
  <c r="F24" i="25"/>
  <c r="F35" i="25"/>
  <c r="F4" i="25"/>
  <c r="F10" i="25"/>
  <c r="F9" i="25"/>
  <c r="F15" i="25"/>
  <c r="F14" i="25"/>
  <c r="F5" i="25"/>
  <c r="F13" i="25"/>
  <c r="F73" i="25"/>
  <c r="F63" i="25"/>
  <c r="E41" i="26"/>
  <c r="F41" i="26" s="1"/>
  <c r="E30" i="26"/>
  <c r="F82" i="25"/>
  <c r="F81" i="25"/>
  <c r="F80" i="25"/>
  <c r="F72" i="25"/>
  <c r="E28" i="26" l="1"/>
  <c r="F28" i="26" s="1"/>
  <c r="F91" i="25" s="1"/>
  <c r="E21" i="26"/>
  <c r="E33" i="26"/>
  <c r="E25" i="26"/>
  <c r="E31" i="26"/>
  <c r="F16" i="25"/>
  <c r="F47" i="25"/>
  <c r="F31" i="25"/>
  <c r="F66" i="25"/>
  <c r="F26" i="25"/>
  <c r="E10" i="26"/>
  <c r="F10" i="26" s="1"/>
  <c r="L4" i="26" s="1"/>
  <c r="F53" i="25"/>
  <c r="F51" i="25"/>
  <c r="E38" i="26"/>
  <c r="F11" i="25"/>
  <c r="E18" i="26"/>
  <c r="F18" i="26" s="1"/>
  <c r="L6" i="26" s="1"/>
  <c r="E2" i="26"/>
  <c r="F2" i="26" s="1"/>
  <c r="L2" i="26" s="1"/>
  <c r="E35" i="26"/>
  <c r="E14" i="26"/>
  <c r="F14" i="26" s="1"/>
  <c r="L5" i="26" s="1"/>
  <c r="E5" i="26"/>
  <c r="F5" i="26" s="1"/>
  <c r="F86" i="25" s="1"/>
  <c r="F61" i="25"/>
  <c r="F6" i="25"/>
  <c r="E89" i="25"/>
  <c r="E85" i="25"/>
  <c r="F36" i="25"/>
  <c r="L11" i="26"/>
  <c r="F94" i="25"/>
  <c r="G80" i="25"/>
  <c r="E94" i="25"/>
  <c r="F31" i="26" l="1"/>
  <c r="L9" i="26" s="1"/>
  <c r="F21" i="26"/>
  <c r="L7" i="26" s="1"/>
  <c r="F87" i="25"/>
  <c r="L8" i="26"/>
  <c r="F35" i="26"/>
  <c r="L10" i="26" s="1"/>
  <c r="F92" i="25"/>
  <c r="G92" i="25" s="1"/>
  <c r="F89" i="25"/>
  <c r="G89" i="25" s="1"/>
  <c r="F88" i="25"/>
  <c r="G88" i="25" s="1"/>
  <c r="F85" i="25"/>
  <c r="G85" i="25" s="1"/>
  <c r="G86" i="25"/>
  <c r="L3" i="26"/>
  <c r="G94" i="25"/>
  <c r="F93" i="25" l="1"/>
  <c r="G93" i="25" s="1"/>
  <c r="F90" i="25"/>
  <c r="G90" i="25" s="1"/>
  <c r="G2" i="26"/>
  <c r="F95" i="25" s="1"/>
  <c r="F77" i="25" l="1"/>
  <c r="E91" i="25" l="1"/>
  <c r="F75" i="25"/>
  <c r="H91" i="25" l="1"/>
  <c r="G91" i="25"/>
  <c r="F33" i="25" l="1"/>
  <c r="F41" i="25"/>
  <c r="E87" i="25" l="1"/>
  <c r="G87" i="25" s="1"/>
  <c r="F19" i="25"/>
  <c r="G4" i="25" s="1"/>
  <c r="H4" i="25" s="1"/>
  <c r="E95" i="25" s="1"/>
  <c r="G95" i="25" s="1"/>
</calcChain>
</file>

<file path=xl/sharedStrings.xml><?xml version="1.0" encoding="utf-8"?>
<sst xmlns="http://schemas.openxmlformats.org/spreadsheetml/2006/main" count="227" uniqueCount="155">
  <si>
    <t>成田</t>
    <rPh sb="0" eb="2">
      <t>ナリタ</t>
    </rPh>
    <phoneticPr fontId="2"/>
  </si>
  <si>
    <t>部数</t>
    <rPh sb="0" eb="2">
      <t>ブスウ</t>
    </rPh>
    <phoneticPr fontId="2"/>
  </si>
  <si>
    <t>八千代市</t>
    <rPh sb="0" eb="4">
      <t>ヤチヨシ</t>
    </rPh>
    <phoneticPr fontId="2"/>
  </si>
  <si>
    <t>習志野市</t>
    <rPh sb="0" eb="4">
      <t>ナラシノシ</t>
    </rPh>
    <phoneticPr fontId="2"/>
  </si>
  <si>
    <t>佐倉市</t>
    <rPh sb="0" eb="2">
      <t>サクラ</t>
    </rPh>
    <rPh sb="2" eb="3">
      <t>シ</t>
    </rPh>
    <phoneticPr fontId="2"/>
  </si>
  <si>
    <t>船橋市</t>
    <rPh sb="0" eb="3">
      <t>フナバシシ</t>
    </rPh>
    <phoneticPr fontId="2"/>
  </si>
  <si>
    <t>成田市</t>
    <rPh sb="0" eb="3">
      <t>ナリタシ</t>
    </rPh>
    <phoneticPr fontId="2"/>
  </si>
  <si>
    <t>栄町</t>
    <rPh sb="0" eb="2">
      <t>サカエチョウ</t>
    </rPh>
    <phoneticPr fontId="2"/>
  </si>
  <si>
    <t>富里市</t>
    <rPh sb="0" eb="2">
      <t>トミサト</t>
    </rPh>
    <rPh sb="2" eb="3">
      <t>シ</t>
    </rPh>
    <phoneticPr fontId="2"/>
  </si>
  <si>
    <t>八街市</t>
    <rPh sb="0" eb="3">
      <t>ヤチマタシ</t>
    </rPh>
    <phoneticPr fontId="2"/>
  </si>
  <si>
    <t>印西市</t>
    <rPh sb="0" eb="3">
      <t>インザイシ</t>
    </rPh>
    <phoneticPr fontId="2"/>
  </si>
  <si>
    <t>白井市</t>
    <rPh sb="0" eb="2">
      <t>シロイ</t>
    </rPh>
    <rPh sb="2" eb="3">
      <t>シ</t>
    </rPh>
    <phoneticPr fontId="2"/>
  </si>
  <si>
    <t>酒々井町</t>
    <rPh sb="0" eb="1">
      <t>サケ</t>
    </rPh>
    <rPh sb="2" eb="4">
      <t>イマチ</t>
    </rPh>
    <phoneticPr fontId="2"/>
  </si>
  <si>
    <t>市川市</t>
    <rPh sb="0" eb="3">
      <t>イチカワシ</t>
    </rPh>
    <phoneticPr fontId="2"/>
  </si>
  <si>
    <t>松戸市</t>
    <rPh sb="0" eb="3">
      <t>マツドシ</t>
    </rPh>
    <phoneticPr fontId="2"/>
  </si>
  <si>
    <t>四街道市</t>
    <rPh sb="0" eb="4">
      <t>ヨツカイドウシ</t>
    </rPh>
    <phoneticPr fontId="2"/>
  </si>
  <si>
    <t>市原市</t>
    <rPh sb="0" eb="2">
      <t>イチハラ</t>
    </rPh>
    <rPh sb="2" eb="3">
      <t>シ</t>
    </rPh>
    <phoneticPr fontId="2"/>
  </si>
  <si>
    <t>鎌ヶ谷市</t>
    <rPh sb="0" eb="4">
      <t>カマガヤシ</t>
    </rPh>
    <phoneticPr fontId="2"/>
  </si>
  <si>
    <t>我孫子市</t>
    <rPh sb="0" eb="4">
      <t>アビコシ</t>
    </rPh>
    <phoneticPr fontId="2"/>
  </si>
  <si>
    <t>市区町村</t>
    <rPh sb="0" eb="2">
      <t>シク</t>
    </rPh>
    <rPh sb="2" eb="4">
      <t>チョウソン</t>
    </rPh>
    <phoneticPr fontId="2"/>
  </si>
  <si>
    <t>市町村別配布部数</t>
    <rPh sb="0" eb="3">
      <t>シチョウソン</t>
    </rPh>
    <rPh sb="3" eb="4">
      <t>ベツ</t>
    </rPh>
    <rPh sb="4" eb="6">
      <t>ハイフ</t>
    </rPh>
    <rPh sb="6" eb="8">
      <t>ブスウ</t>
    </rPh>
    <phoneticPr fontId="2"/>
  </si>
  <si>
    <t>柏市・我孫子市混合</t>
    <phoneticPr fontId="2"/>
  </si>
  <si>
    <t>千葉県</t>
    <rPh sb="0" eb="3">
      <t>チバケン</t>
    </rPh>
    <phoneticPr fontId="2"/>
  </si>
  <si>
    <t>県</t>
    <rPh sb="0" eb="1">
      <t>ケン</t>
    </rPh>
    <phoneticPr fontId="2"/>
  </si>
  <si>
    <t>県計</t>
    <rPh sb="0" eb="1">
      <t>ケン</t>
    </rPh>
    <rPh sb="1" eb="2">
      <t>ケイ</t>
    </rPh>
    <phoneticPr fontId="2"/>
  </si>
  <si>
    <t>全社計</t>
    <rPh sb="0" eb="2">
      <t>ゼンシャ</t>
    </rPh>
    <rPh sb="2" eb="3">
      <t>ケイ</t>
    </rPh>
    <phoneticPr fontId="2"/>
  </si>
  <si>
    <t>市区町村計</t>
    <rPh sb="0" eb="2">
      <t>シク</t>
    </rPh>
    <rPh sb="2" eb="4">
      <t>チョウソン</t>
    </rPh>
    <rPh sb="4" eb="5">
      <t>ケイ</t>
    </rPh>
    <phoneticPr fontId="2"/>
  </si>
  <si>
    <t>各チラシ申込書</t>
    <rPh sb="0" eb="1">
      <t>カク</t>
    </rPh>
    <rPh sb="4" eb="7">
      <t>モウシコミショ</t>
    </rPh>
    <phoneticPr fontId="2"/>
  </si>
  <si>
    <t>八千代台版</t>
    <rPh sb="0" eb="3">
      <t>ヤチヨ</t>
    </rPh>
    <rPh sb="3" eb="4">
      <t>ダイ</t>
    </rPh>
    <rPh sb="4" eb="5">
      <t>ハン</t>
    </rPh>
    <phoneticPr fontId="2"/>
  </si>
  <si>
    <t>東葉版</t>
    <rPh sb="0" eb="2">
      <t>トウヨウ</t>
    </rPh>
    <rPh sb="2" eb="3">
      <t>ハン</t>
    </rPh>
    <phoneticPr fontId="2"/>
  </si>
  <si>
    <t>佐倉西版</t>
    <rPh sb="0" eb="2">
      <t>サクラ</t>
    </rPh>
    <rPh sb="2" eb="3">
      <t>ニシ</t>
    </rPh>
    <rPh sb="3" eb="4">
      <t>ハン</t>
    </rPh>
    <phoneticPr fontId="2"/>
  </si>
  <si>
    <t>習志野版</t>
    <rPh sb="0" eb="3">
      <t>ナラシノ</t>
    </rPh>
    <rPh sb="3" eb="4">
      <t>ハン</t>
    </rPh>
    <phoneticPr fontId="2"/>
  </si>
  <si>
    <t>船橋東版</t>
    <rPh sb="0" eb="2">
      <t>フナバシ</t>
    </rPh>
    <rPh sb="2" eb="3">
      <t>ヒガシ</t>
    </rPh>
    <rPh sb="3" eb="4">
      <t>ハン</t>
    </rPh>
    <phoneticPr fontId="2"/>
  </si>
  <si>
    <t>津田沼版</t>
    <rPh sb="0" eb="3">
      <t>ツダヌマ</t>
    </rPh>
    <rPh sb="3" eb="4">
      <t>バン</t>
    </rPh>
    <phoneticPr fontId="2"/>
  </si>
  <si>
    <t>習志野西版</t>
    <rPh sb="0" eb="3">
      <t>ナラシノ</t>
    </rPh>
    <rPh sb="3" eb="4">
      <t>ニシ</t>
    </rPh>
    <rPh sb="4" eb="5">
      <t>ハン</t>
    </rPh>
    <phoneticPr fontId="2"/>
  </si>
  <si>
    <t>幕張版</t>
    <rPh sb="0" eb="2">
      <t>マクハリ</t>
    </rPh>
    <rPh sb="2" eb="3">
      <t>バン</t>
    </rPh>
    <phoneticPr fontId="2"/>
  </si>
  <si>
    <t>成田版</t>
    <rPh sb="0" eb="2">
      <t>ナリタ</t>
    </rPh>
    <rPh sb="2" eb="3">
      <t>バン</t>
    </rPh>
    <phoneticPr fontId="2"/>
  </si>
  <si>
    <t>富里・八街版</t>
    <rPh sb="0" eb="2">
      <t>トミサト</t>
    </rPh>
    <rPh sb="3" eb="5">
      <t>ヤチマタ</t>
    </rPh>
    <rPh sb="5" eb="6">
      <t>ハン</t>
    </rPh>
    <phoneticPr fontId="2"/>
  </si>
  <si>
    <t>千葉ＮＴ版</t>
    <rPh sb="0" eb="2">
      <t>チバ</t>
    </rPh>
    <rPh sb="4" eb="5">
      <t>ハン</t>
    </rPh>
    <phoneticPr fontId="2"/>
  </si>
  <si>
    <t>鎌ヶ谷版</t>
    <rPh sb="0" eb="3">
      <t>カマガヤ</t>
    </rPh>
    <rPh sb="3" eb="4">
      <t>ハン</t>
    </rPh>
    <phoneticPr fontId="2"/>
  </si>
  <si>
    <t>美浜版</t>
    <rPh sb="0" eb="2">
      <t>ミハマ</t>
    </rPh>
    <rPh sb="2" eb="3">
      <t>ハン</t>
    </rPh>
    <phoneticPr fontId="2"/>
  </si>
  <si>
    <t>千葉北版</t>
    <rPh sb="0" eb="2">
      <t>チバ</t>
    </rPh>
    <rPh sb="2" eb="3">
      <t>キタ</t>
    </rPh>
    <rPh sb="3" eb="4">
      <t>ハン</t>
    </rPh>
    <phoneticPr fontId="2"/>
  </si>
  <si>
    <t>稲毛版</t>
    <rPh sb="0" eb="2">
      <t>イナゲ</t>
    </rPh>
    <rPh sb="2" eb="3">
      <t>ハン</t>
    </rPh>
    <phoneticPr fontId="2"/>
  </si>
  <si>
    <t>四街道版</t>
    <rPh sb="0" eb="3">
      <t>ヨツカイドウ</t>
    </rPh>
    <rPh sb="3" eb="4">
      <t>ハン</t>
    </rPh>
    <phoneticPr fontId="2"/>
  </si>
  <si>
    <t>千葉中央版</t>
    <rPh sb="0" eb="2">
      <t>チバ</t>
    </rPh>
    <rPh sb="2" eb="4">
      <t>チュウオウ</t>
    </rPh>
    <rPh sb="4" eb="5">
      <t>ハン</t>
    </rPh>
    <phoneticPr fontId="2"/>
  </si>
  <si>
    <t>蘇我版</t>
    <rPh sb="0" eb="2">
      <t>ソガ</t>
    </rPh>
    <rPh sb="2" eb="3">
      <t>ハン</t>
    </rPh>
    <phoneticPr fontId="2"/>
  </si>
  <si>
    <t>千葉南版</t>
    <rPh sb="0" eb="2">
      <t>チバ</t>
    </rPh>
    <rPh sb="2" eb="3">
      <t>ミナミ</t>
    </rPh>
    <rPh sb="3" eb="4">
      <t>バン</t>
    </rPh>
    <phoneticPr fontId="2"/>
  </si>
  <si>
    <t>柏中央版</t>
    <rPh sb="0" eb="1">
      <t>カシワ</t>
    </rPh>
    <rPh sb="1" eb="3">
      <t>チュウオウ</t>
    </rPh>
    <rPh sb="3" eb="4">
      <t>バン</t>
    </rPh>
    <phoneticPr fontId="2"/>
  </si>
  <si>
    <t>柏西版</t>
    <rPh sb="0" eb="1">
      <t>カシワ</t>
    </rPh>
    <rPh sb="1" eb="2">
      <t>ニシ</t>
    </rPh>
    <rPh sb="2" eb="3">
      <t>ハン</t>
    </rPh>
    <phoneticPr fontId="2"/>
  </si>
  <si>
    <t>柏南版</t>
    <rPh sb="0" eb="1">
      <t>カシワ</t>
    </rPh>
    <rPh sb="1" eb="2">
      <t>ミナミ</t>
    </rPh>
    <rPh sb="2" eb="3">
      <t>ハン</t>
    </rPh>
    <phoneticPr fontId="2"/>
  </si>
  <si>
    <t>流山版</t>
    <rPh sb="0" eb="2">
      <t>ナガレヤマ</t>
    </rPh>
    <rPh sb="2" eb="3">
      <t>ハン</t>
    </rPh>
    <phoneticPr fontId="2"/>
  </si>
  <si>
    <t>野田版</t>
    <rPh sb="0" eb="2">
      <t>ノダ</t>
    </rPh>
    <rPh sb="2" eb="3">
      <t>バン</t>
    </rPh>
    <phoneticPr fontId="2"/>
  </si>
  <si>
    <t>柏市</t>
    <phoneticPr fontId="2"/>
  </si>
  <si>
    <t>柏市・流山市　混合</t>
    <phoneticPr fontId="2"/>
  </si>
  <si>
    <t>流山市</t>
    <phoneticPr fontId="2"/>
  </si>
  <si>
    <t>松戸市・流山市　混合</t>
    <rPh sb="0" eb="3">
      <t>マツドシ</t>
    </rPh>
    <rPh sb="4" eb="7">
      <t>ナガレヤマシ</t>
    </rPh>
    <rPh sb="8" eb="10">
      <t>コンゴウ</t>
    </rPh>
    <phoneticPr fontId="3"/>
  </si>
  <si>
    <t>船橋</t>
    <rPh sb="0" eb="2">
      <t>フナバシ</t>
    </rPh>
    <phoneticPr fontId="2"/>
  </si>
  <si>
    <t>千葉</t>
    <rPh sb="0" eb="2">
      <t>チバ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</si>
  <si>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</si>
  <si>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</si>
  <si>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野田市</t>
    <phoneticPr fontId="2"/>
  </si>
  <si>
    <t>船橋北版</t>
    <phoneticPr fontId="2"/>
  </si>
  <si>
    <t>船橋中央版</t>
    <phoneticPr fontId="2"/>
  </si>
  <si>
    <t>船橋南版</t>
    <phoneticPr fontId="2"/>
  </si>
  <si>
    <t>佐倉東・酒々井版</t>
    <rPh sb="0" eb="2">
      <t>サクラ</t>
    </rPh>
    <rPh sb="2" eb="3">
      <t>ヒガシ</t>
    </rPh>
    <rPh sb="4" eb="7">
      <t>シスイ</t>
    </rPh>
    <rPh sb="7" eb="8">
      <t>ハン</t>
    </rPh>
    <phoneticPr fontId="2"/>
  </si>
  <si>
    <t>若葉版</t>
    <rPh sb="0" eb="2">
      <t>ワカバ</t>
    </rPh>
    <rPh sb="2" eb="3">
      <t>ハン</t>
    </rPh>
    <phoneticPr fontId="2"/>
  </si>
  <si>
    <t>市原</t>
    <rPh sb="0" eb="2">
      <t>イチハラ</t>
    </rPh>
    <phoneticPr fontId="2"/>
  </si>
  <si>
    <t>袖ヶ浦市</t>
    <rPh sb="0" eb="4">
      <t>ソデガウラシ</t>
    </rPh>
    <phoneticPr fontId="2"/>
  </si>
  <si>
    <t>市川</t>
    <rPh sb="0" eb="2">
      <t>イチカワ</t>
    </rPh>
    <phoneticPr fontId="2"/>
  </si>
  <si>
    <t>市川</t>
    <rPh sb="0" eb="2">
      <t>イチカワ</t>
    </rPh>
    <phoneticPr fontId="2"/>
  </si>
  <si>
    <t>八千代</t>
    <rPh sb="0" eb="3">
      <t>ヤチヨ</t>
    </rPh>
    <phoneticPr fontId="2"/>
  </si>
  <si>
    <t>津田沼</t>
    <rPh sb="0" eb="3">
      <t>ツダヌマ</t>
    </rPh>
    <phoneticPr fontId="2"/>
  </si>
  <si>
    <t>津田沼</t>
    <rPh sb="0" eb="3">
      <t>ツダヌマ</t>
    </rPh>
    <phoneticPr fontId="2"/>
  </si>
  <si>
    <t>木更津市</t>
    <rPh sb="0" eb="4">
      <t>キサラヅシ</t>
    </rPh>
    <phoneticPr fontId="2"/>
  </si>
  <si>
    <t>茨城県</t>
    <rPh sb="0" eb="3">
      <t>イバラキケン</t>
    </rPh>
    <phoneticPr fontId="2"/>
  </si>
  <si>
    <t>取手市</t>
    <rPh sb="0" eb="3">
      <t>トリデシ</t>
    </rPh>
    <phoneticPr fontId="2"/>
  </si>
  <si>
    <t>守谷市</t>
    <rPh sb="0" eb="2">
      <t>モリヤ</t>
    </rPh>
    <rPh sb="2" eb="3">
      <t>シ</t>
    </rPh>
    <phoneticPr fontId="2"/>
  </si>
  <si>
    <t>つくばみらい市</t>
    <rPh sb="6" eb="7">
      <t>シ</t>
    </rPh>
    <phoneticPr fontId="2"/>
  </si>
  <si>
    <t>茨城県</t>
    <rPh sb="0" eb="2">
      <t>イバラキ</t>
    </rPh>
    <rPh sb="2" eb="3">
      <t>ケン</t>
    </rPh>
    <phoneticPr fontId="2"/>
  </si>
  <si>
    <t>柏</t>
    <rPh sb="0" eb="1">
      <t>カシワ</t>
    </rPh>
    <phoneticPr fontId="2"/>
  </si>
  <si>
    <t>取手守谷版</t>
    <rPh sb="0" eb="2">
      <t>トリデ</t>
    </rPh>
    <rPh sb="2" eb="4">
      <t>モリヤ</t>
    </rPh>
    <rPh sb="4" eb="5">
      <t>バン</t>
    </rPh>
    <phoneticPr fontId="2"/>
  </si>
  <si>
    <t>八千代</t>
    <rPh sb="0" eb="3">
      <t>ヤチヨ</t>
    </rPh>
    <phoneticPr fontId="2"/>
  </si>
  <si>
    <t>津田沼</t>
    <rPh sb="0" eb="3">
      <t>ツダヌマ</t>
    </rPh>
    <phoneticPr fontId="2"/>
  </si>
  <si>
    <t>成田</t>
    <rPh sb="0" eb="2">
      <t>ナリタ</t>
    </rPh>
    <phoneticPr fontId="2"/>
  </si>
  <si>
    <t>船橋</t>
    <rPh sb="0" eb="2">
      <t>フナバシ</t>
    </rPh>
    <phoneticPr fontId="2"/>
  </si>
  <si>
    <t>市川</t>
    <rPh sb="0" eb="2">
      <t>イチカワ</t>
    </rPh>
    <phoneticPr fontId="2"/>
  </si>
  <si>
    <t>千葉</t>
    <rPh sb="0" eb="2">
      <t>チバ</t>
    </rPh>
    <phoneticPr fontId="2"/>
  </si>
  <si>
    <t>市原</t>
    <rPh sb="0" eb="1">
      <t>イチ</t>
    </rPh>
    <rPh sb="1" eb="2">
      <t>ハラ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</si>
  <si>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</si>
  <si>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</si>
  <si>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茨城</t>
    <rPh sb="0" eb="2">
      <t>イバラキ</t>
    </rPh>
    <phoneticPr fontId="2"/>
  </si>
  <si>
    <t>八千代</t>
    <rPh sb="0" eb="3">
      <t>ヤチヨ</t>
    </rPh>
    <phoneticPr fontId="2"/>
  </si>
  <si>
    <t>津田沼</t>
    <rPh sb="0" eb="3">
      <t>ツダヌマ</t>
    </rPh>
    <phoneticPr fontId="2"/>
  </si>
  <si>
    <t>成田</t>
    <rPh sb="0" eb="2">
      <t>ナリタ</t>
    </rPh>
    <phoneticPr fontId="2"/>
  </si>
  <si>
    <t>船橋</t>
    <rPh sb="0" eb="2">
      <t>フナバシ</t>
    </rPh>
    <phoneticPr fontId="2"/>
  </si>
  <si>
    <t>市川</t>
    <rPh sb="0" eb="2">
      <t>イチカワ</t>
    </rPh>
    <phoneticPr fontId="2"/>
  </si>
  <si>
    <t>千葉</t>
    <rPh sb="0" eb="2">
      <t>チバ</t>
    </rPh>
    <phoneticPr fontId="2"/>
  </si>
  <si>
    <t>市原</t>
    <rPh sb="0" eb="2">
      <t>イチハラ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</si>
  <si>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</si>
  <si>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</si>
  <si>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茨城</t>
    <rPh sb="0" eb="2">
      <t>イバラキ</t>
    </rPh>
    <phoneticPr fontId="2"/>
  </si>
  <si>
    <t>全社</t>
    <rPh sb="0" eb="2">
      <t>ゼンシャ</t>
    </rPh>
    <phoneticPr fontId="2"/>
  </si>
  <si>
    <t>船橋西版</t>
    <rPh sb="0" eb="2">
      <t>フナバシ</t>
    </rPh>
    <rPh sb="2" eb="3">
      <t>ニシ</t>
    </rPh>
    <rPh sb="3" eb="4">
      <t>ハン</t>
    </rPh>
    <phoneticPr fontId="2"/>
  </si>
  <si>
    <t>八幡版</t>
    <rPh sb="0" eb="2">
      <t>ヤワタ</t>
    </rPh>
    <rPh sb="2" eb="3">
      <t>ハン</t>
    </rPh>
    <phoneticPr fontId="2"/>
  </si>
  <si>
    <t>市川版</t>
    <rPh sb="0" eb="2">
      <t>イチカワ</t>
    </rPh>
    <rPh sb="2" eb="3">
      <t>ハン</t>
    </rPh>
    <phoneticPr fontId="2"/>
  </si>
  <si>
    <t>八柱・五香版</t>
    <rPh sb="0" eb="2">
      <t>ヤバシラ</t>
    </rPh>
    <rPh sb="3" eb="5">
      <t>ゴコウ</t>
    </rPh>
    <rPh sb="5" eb="6">
      <t>ハン</t>
    </rPh>
    <phoneticPr fontId="2"/>
  </si>
  <si>
    <t>新松戸・北小金版</t>
    <rPh sb="0" eb="3">
      <t>シンマツド</t>
    </rPh>
    <rPh sb="4" eb="7">
      <t>キタコガネ</t>
    </rPh>
    <rPh sb="7" eb="8">
      <t>バン</t>
    </rPh>
    <phoneticPr fontId="2"/>
  </si>
  <si>
    <t>松戸駅周辺版</t>
    <rPh sb="0" eb="2">
      <t>マツド</t>
    </rPh>
    <rPh sb="2" eb="3">
      <t>エキ</t>
    </rPh>
    <rPh sb="3" eb="5">
      <t>シュウヘン</t>
    </rPh>
    <rPh sb="5" eb="6">
      <t>ハン</t>
    </rPh>
    <phoneticPr fontId="2"/>
  </si>
  <si>
    <t>市原版</t>
    <rPh sb="0" eb="2">
      <t>イチハラ</t>
    </rPh>
    <rPh sb="2" eb="3">
      <t>ハン</t>
    </rPh>
    <phoneticPr fontId="2"/>
  </si>
  <si>
    <t>木更津・袖ヶ浦版</t>
    <rPh sb="0" eb="3">
      <t>キサラヅ</t>
    </rPh>
    <rPh sb="4" eb="7">
      <t>ソデガウラ</t>
    </rPh>
    <rPh sb="7" eb="8">
      <t>バン</t>
    </rPh>
    <phoneticPr fontId="2"/>
  </si>
  <si>
    <t>市川</t>
    <rPh sb="0" eb="2">
      <t>イチカワ</t>
    </rPh>
    <phoneticPr fontId="2"/>
  </si>
  <si>
    <t>柏北版</t>
    <rPh sb="0" eb="2">
      <t>カシワキタ</t>
    </rPh>
    <rPh sb="2" eb="3">
      <t>ハン</t>
    </rPh>
    <phoneticPr fontId="2"/>
  </si>
  <si>
    <t>我孫子版</t>
    <rPh sb="0" eb="3">
      <t>アビコ</t>
    </rPh>
    <rPh sb="3" eb="4">
      <t>バン</t>
    </rPh>
    <phoneticPr fontId="2"/>
  </si>
  <si>
    <t>花見川区・八千代市　混合</t>
    <rPh sb="0" eb="4">
      <t>ハナミガワク</t>
    </rPh>
    <rPh sb="5" eb="9">
      <t>ヤチヨシ</t>
    </rPh>
    <rPh sb="10" eb="12">
      <t>コンゴウ</t>
    </rPh>
    <phoneticPr fontId="2"/>
  </si>
  <si>
    <t>花見川区</t>
    <rPh sb="0" eb="3">
      <t>ハナミガワ</t>
    </rPh>
    <rPh sb="3" eb="4">
      <t>ク</t>
    </rPh>
    <phoneticPr fontId="2"/>
  </si>
  <si>
    <t>花見川区・習志野市　混合</t>
    <rPh sb="0" eb="4">
      <t>ハナミガワク</t>
    </rPh>
    <rPh sb="5" eb="9">
      <t>ナラシノシ</t>
    </rPh>
    <rPh sb="10" eb="12">
      <t>コンゴウ</t>
    </rPh>
    <phoneticPr fontId="2"/>
  </si>
  <si>
    <t>美浜区</t>
    <rPh sb="0" eb="3">
      <t>ミハマク</t>
    </rPh>
    <phoneticPr fontId="2"/>
  </si>
  <si>
    <t>習志野市・花見川区　混合</t>
    <rPh sb="0" eb="4">
      <t>ナラシノシ</t>
    </rPh>
    <rPh sb="5" eb="9">
      <t>ハナミガワク</t>
    </rPh>
    <rPh sb="10" eb="12">
      <t>コンゴウ</t>
    </rPh>
    <phoneticPr fontId="2"/>
  </si>
  <si>
    <t>習志野市・船橋市　混合</t>
    <rPh sb="0" eb="4">
      <t>ナラシノシ</t>
    </rPh>
    <rPh sb="5" eb="8">
      <t>フナバシシ</t>
    </rPh>
    <rPh sb="9" eb="11">
      <t>コンゴウ</t>
    </rPh>
    <phoneticPr fontId="2"/>
  </si>
  <si>
    <t>船橋市・習志野市　混合</t>
  </si>
  <si>
    <t>船橋市・市川市　混合</t>
    <rPh sb="0" eb="2">
      <t>フナバシ</t>
    </rPh>
    <rPh sb="2" eb="3">
      <t>シ</t>
    </rPh>
    <rPh sb="4" eb="6">
      <t>イチカワ</t>
    </rPh>
    <rPh sb="6" eb="7">
      <t>シ</t>
    </rPh>
    <rPh sb="8" eb="10">
      <t>コンゴウ</t>
    </rPh>
    <phoneticPr fontId="2"/>
  </si>
  <si>
    <t>成田市・酒々井町　混合</t>
    <rPh sb="9" eb="11">
      <t>コンゴウ</t>
    </rPh>
    <phoneticPr fontId="2"/>
  </si>
  <si>
    <t>富里市・成田市　混合</t>
    <rPh sb="4" eb="6">
      <t>ナリタ</t>
    </rPh>
    <rPh sb="6" eb="7">
      <t>シ</t>
    </rPh>
    <rPh sb="8" eb="10">
      <t>コンゴウ</t>
    </rPh>
    <phoneticPr fontId="2"/>
  </si>
  <si>
    <t>船橋市・鎌ケ谷市　混合</t>
    <rPh sb="9" eb="11">
      <t>コンゴウ</t>
    </rPh>
    <phoneticPr fontId="2"/>
  </si>
  <si>
    <t>白井市・鎌ケ谷市　混合</t>
    <rPh sb="9" eb="11">
      <t>コンゴウ</t>
    </rPh>
    <phoneticPr fontId="2"/>
  </si>
  <si>
    <t>市川市・船橋市　混合</t>
    <rPh sb="0" eb="2">
      <t>イチカワ</t>
    </rPh>
    <rPh sb="2" eb="3">
      <t>シ</t>
    </rPh>
    <rPh sb="4" eb="7">
      <t>フナバシシ</t>
    </rPh>
    <rPh sb="8" eb="10">
      <t>コンゴウ</t>
    </rPh>
    <phoneticPr fontId="3"/>
  </si>
  <si>
    <t>市川市・松戸市　混合</t>
    <rPh sb="0" eb="2">
      <t>イチカワ</t>
    </rPh>
    <rPh sb="2" eb="3">
      <t>シ</t>
    </rPh>
    <rPh sb="4" eb="6">
      <t>マツド</t>
    </rPh>
    <rPh sb="6" eb="7">
      <t>シ</t>
    </rPh>
    <rPh sb="8" eb="10">
      <t>コンゴウ</t>
    </rPh>
    <phoneticPr fontId="3"/>
  </si>
  <si>
    <t>若葉区</t>
    <rPh sb="0" eb="3">
      <t>ワカバク</t>
    </rPh>
    <phoneticPr fontId="2"/>
  </si>
  <si>
    <t>稲毛区</t>
    <rPh sb="0" eb="3">
      <t>イナゲク</t>
    </rPh>
    <phoneticPr fontId="2"/>
  </si>
  <si>
    <t>若葉区・中央区　混合</t>
    <phoneticPr fontId="2"/>
  </si>
  <si>
    <t>中央区</t>
    <rPh sb="0" eb="3">
      <t>チュウオウク</t>
    </rPh>
    <phoneticPr fontId="2"/>
  </si>
  <si>
    <t>中央区・緑区　混合</t>
    <rPh sb="0" eb="3">
      <t>チュウオウク</t>
    </rPh>
    <rPh sb="4" eb="6">
      <t>ミドリク</t>
    </rPh>
    <rPh sb="7" eb="9">
      <t>コンゴウ</t>
    </rPh>
    <phoneticPr fontId="2"/>
  </si>
  <si>
    <t>緑区</t>
    <rPh sb="0" eb="2">
      <t>ミドリク</t>
    </rPh>
    <phoneticPr fontId="2"/>
  </si>
  <si>
    <t>緑区・市原市　混合</t>
    <rPh sb="0" eb="2">
      <t>ミドリク</t>
    </rPh>
    <rPh sb="3" eb="6">
      <t>イチハラシ</t>
    </rPh>
    <rPh sb="7" eb="9">
      <t>コンゴウ</t>
    </rPh>
    <phoneticPr fontId="2"/>
  </si>
  <si>
    <t>花見川区・稲毛区　混合</t>
    <rPh sb="9" eb="11">
      <t>コンゴウ</t>
    </rPh>
    <phoneticPr fontId="2"/>
  </si>
  <si>
    <t>稲毛区・花見川区　混合</t>
    <rPh sb="9" eb="11">
      <t>コンゴウ</t>
    </rPh>
    <phoneticPr fontId="2"/>
  </si>
  <si>
    <t>中央区・稲毛区　混合</t>
    <rPh sb="4" eb="6">
      <t>イナゲ</t>
    </rPh>
    <rPh sb="6" eb="7">
      <t>ク</t>
    </rPh>
    <rPh sb="8" eb="10">
      <t>コンゴウ</t>
    </rPh>
    <phoneticPr fontId="2"/>
  </si>
  <si>
    <t>中央区・若葉区　混合</t>
    <rPh sb="4" eb="6">
      <t>ワカバ</t>
    </rPh>
    <rPh sb="6" eb="7">
      <t>ク</t>
    </rPh>
    <rPh sb="8" eb="10">
      <t>コンゴウ</t>
    </rPh>
    <phoneticPr fontId="2"/>
  </si>
  <si>
    <t>緑区・中央区　混合</t>
    <rPh sb="0" eb="2">
      <t>ミドリク</t>
    </rPh>
    <rPh sb="3" eb="6">
      <t>チュウオウク</t>
    </rPh>
    <rPh sb="7" eb="9">
      <t>コンゴウ</t>
    </rPh>
    <phoneticPr fontId="2"/>
  </si>
  <si>
    <t>市原市・緑区　混合</t>
    <rPh sb="0" eb="2">
      <t>イチハラ</t>
    </rPh>
    <rPh sb="2" eb="3">
      <t>シ</t>
    </rPh>
    <rPh sb="4" eb="6">
      <t>ミドリク</t>
    </rPh>
    <rPh sb="7" eb="9">
      <t>コンゴウ</t>
    </rPh>
    <phoneticPr fontId="2"/>
  </si>
  <si>
    <t>柏市・松戸市　混合</t>
    <rPh sb="0" eb="1">
      <t>カシワ</t>
    </rPh>
    <rPh sb="3" eb="5">
      <t>マツド</t>
    </rPh>
    <phoneticPr fontId="2"/>
  </si>
  <si>
    <t>流山市・柏市　混合</t>
    <rPh sb="7" eb="9">
      <t>コンゴウ</t>
    </rPh>
    <phoneticPr fontId="2"/>
  </si>
  <si>
    <t>我孫子市・柏市　混合</t>
    <rPh sb="5" eb="7">
      <t>カシワシ</t>
    </rPh>
    <phoneticPr fontId="2"/>
  </si>
  <si>
    <t>市原市・中央区　混合</t>
    <rPh sb="0" eb="2">
      <t>イチハラ</t>
    </rPh>
    <rPh sb="2" eb="3">
      <t>シ</t>
    </rPh>
    <rPh sb="4" eb="6">
      <t>チュウオウ</t>
    </rPh>
    <rPh sb="6" eb="7">
      <t>ク</t>
    </rPh>
    <rPh sb="8" eb="10">
      <t>コンゴウ</t>
    </rPh>
    <phoneticPr fontId="2"/>
  </si>
  <si>
    <t>松戸</t>
  </si>
  <si>
    <t>柏</t>
  </si>
  <si>
    <t>千葉</t>
  </si>
  <si>
    <t>市原</t>
  </si>
  <si>
    <t>エリア数</t>
    <rPh sb="3" eb="4">
      <t>スウ</t>
    </rPh>
    <phoneticPr fontId="2"/>
  </si>
  <si>
    <t>申込書</t>
    <rPh sb="0" eb="3">
      <t>モウシコミショ</t>
    </rPh>
    <phoneticPr fontId="2"/>
  </si>
  <si>
    <t>流山市・野田市　混合</t>
    <rPh sb="4" eb="7">
      <t>ノダシ</t>
    </rPh>
    <phoneticPr fontId="2"/>
  </si>
  <si>
    <t>四街道市・稲毛区　混合</t>
    <rPh sb="0" eb="4">
      <t>ヨツカイドウシ</t>
    </rPh>
    <rPh sb="5" eb="8">
      <t>イナゲク</t>
    </rPh>
    <rPh sb="9" eb="11">
      <t>コンゴウ</t>
    </rPh>
    <phoneticPr fontId="2"/>
  </si>
  <si>
    <t>千葉</t>
    <rPh sb="0" eb="2">
      <t>チバ</t>
    </rPh>
    <phoneticPr fontId="2"/>
  </si>
  <si>
    <t>稲毛区・中央区　混合</t>
    <rPh sb="4" eb="6">
      <t>チュウオウ</t>
    </rPh>
    <rPh sb="8" eb="10">
      <t>コンゴウ</t>
    </rPh>
    <phoneticPr fontId="2"/>
  </si>
  <si>
    <t>中央区・美浜区　混合</t>
    <rPh sb="4" eb="6">
      <t>ミハマ</t>
    </rPh>
    <rPh sb="6" eb="7">
      <t>ク</t>
    </rPh>
    <rPh sb="8" eb="10">
      <t>コンゴウ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</si>
</sst>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3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38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38" fontId="0" fillId="0" borderId="1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 applyAlignment="1">
      <alignment horizontal="left" vertical="center"/>
    </xf>
    <xf numFmtId="38" fontId="0" fillId="0" borderId="19" xfId="1" applyFont="1" applyBorder="1">
      <alignment vertical="center"/>
    </xf>
    <xf numFmtId="38" fontId="0" fillId="0" borderId="15" xfId="1" applyFont="1" applyBorder="1">
      <alignment vertical="center"/>
    </xf>
    <xf numFmtId="38" fontId="1" fillId="0" borderId="18" xfId="1" applyBorder="1">
      <alignment vertical="center"/>
    </xf>
    <xf numFmtId="38" fontId="1" fillId="0" borderId="7" xfId="1" applyBorder="1">
      <alignment vertical="center"/>
    </xf>
    <xf numFmtId="38" fontId="1" fillId="0" borderId="5" xfId="1" applyBorder="1">
      <alignment vertical="center"/>
    </xf>
    <xf numFmtId="38" fontId="1" fillId="0" borderId="6" xfId="1" applyBorder="1">
      <alignment vertical="center"/>
    </xf>
    <xf numFmtId="38" fontId="1" fillId="0" borderId="14" xfId="1" applyBorder="1">
      <alignment vertical="center"/>
    </xf>
    <xf numFmtId="38" fontId="1" fillId="0" borderId="13" xfId="1" applyBorder="1">
      <alignment vertical="center"/>
    </xf>
    <xf numFmtId="38" fontId="1" fillId="0" borderId="11" xfId="1" applyBorder="1">
      <alignment vertical="center"/>
    </xf>
    <xf numFmtId="38" fontId="1" fillId="0" borderId="12" xfId="1" applyBorder="1">
      <alignment vertical="center"/>
    </xf>
    <xf numFmtId="0" fontId="0" fillId="0" borderId="20" xfId="0" applyBorder="1" applyAlignment="1">
      <alignment horizontal="left" vertical="center"/>
    </xf>
    <xf numFmtId="38" fontId="1" fillId="0" borderId="20" xfId="1" applyBorder="1">
      <alignment vertical="center"/>
    </xf>
    <xf numFmtId="38" fontId="0" fillId="0" borderId="23" xfId="1" applyFont="1" applyBorder="1">
      <alignment vertical="center"/>
    </xf>
    <xf numFmtId="0" fontId="0" fillId="0" borderId="22" xfId="0" applyBorder="1" applyAlignment="1">
      <alignment horizontal="left" vertical="center"/>
    </xf>
    <xf numFmtId="38" fontId="1" fillId="0" borderId="22" xfId="1" applyBorder="1">
      <alignment vertical="center"/>
    </xf>
    <xf numFmtId="38" fontId="0" fillId="0" borderId="33" xfId="0" applyNumberForma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left" vertical="center"/>
    </xf>
    <xf numFmtId="38" fontId="0" fillId="0" borderId="13" xfId="0" applyNumberFormat="1" applyBorder="1" applyAlignment="1">
      <alignment horizontal="right" vertical="center"/>
    </xf>
    <xf numFmtId="38" fontId="0" fillId="0" borderId="46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8" fontId="0" fillId="0" borderId="50" xfId="0" applyNumberFormat="1" applyBorder="1">
      <alignment vertical="center"/>
    </xf>
    <xf numFmtId="38" fontId="0" fillId="0" borderId="2" xfId="0" applyNumberForma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13" xfId="0" applyNumberFormat="1" applyBorder="1">
      <alignment vertical="center"/>
    </xf>
    <xf numFmtId="38" fontId="0" fillId="0" borderId="46" xfId="0" applyNumberFormat="1" applyBorder="1">
      <alignment vertical="center"/>
    </xf>
    <xf numFmtId="0" fontId="6" fillId="0" borderId="0" xfId="2" applyFont="1"/>
    <xf numFmtId="38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top"/>
    </xf>
    <xf numFmtId="38" fontId="0" fillId="0" borderId="13" xfId="1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38" fontId="0" fillId="0" borderId="46" xfId="1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1" xfId="1" applyFont="1" applyBorder="1">
      <alignment vertical="center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38" fontId="0" fillId="0" borderId="2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0" xfId="0" applyFo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4" xfId="0" applyNumberFormat="1" applyBorder="1" applyAlignment="1">
      <alignment horizontal="center" vertical="center"/>
    </xf>
    <xf numFmtId="38" fontId="0" fillId="0" borderId="28" xfId="0" applyNumberFormat="1" applyBorder="1" applyAlignment="1">
      <alignment horizontal="center" vertical="center"/>
    </xf>
    <xf numFmtId="38" fontId="0" fillId="0" borderId="45" xfId="0" applyNumberFormat="1" applyBorder="1" applyAlignment="1">
      <alignment horizontal="center" vertical="center"/>
    </xf>
    <xf numFmtId="38" fontId="0" fillId="0" borderId="36" xfId="0" applyNumberForma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38" fontId="0" fillId="0" borderId="52" xfId="0" applyNumberFormat="1" applyBorder="1" applyAlignment="1">
      <alignment horizontal="center" vertical="center"/>
    </xf>
    <xf numFmtId="38" fontId="0" fillId="0" borderId="53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全社月次配布実数報告" xfId="2" xr:uid="{969A2EB3-806A-4775-A2E9-6DC8AA8D11F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zoomScale="85" workbookViewId="0">
      <selection sqref="A1:C1"/>
    </sheetView>
  </sheetViews>
  <sheetFormatPr defaultRowHeight="13" x14ac:dyDescent="0.2"/>
  <cols>
    <col min="1" max="1" width="9.08984375" customWidth="1"/>
    <col min="2" max="2" width="10" customWidth="1"/>
    <col min="3" max="3" width="16.26953125" bestFit="1" customWidth="1"/>
    <col min="4" max="4" width="10.36328125" customWidth="1"/>
    <col min="5" max="5" width="10.36328125" style="20" customWidth="1"/>
    <col min="6" max="6" width="9.7265625" customWidth="1"/>
    <col min="7" max="7" width="10.36328125" customWidth="1"/>
    <col min="9" max="9" width="9.26953125" bestFit="1" customWidth="1"/>
    <col min="12" max="12" width="9.26953125" bestFit="1" customWidth="1"/>
    <col min="14" max="24" width="7.08984375" customWidth="1"/>
  </cols>
  <sheetData>
    <row r="1" spans="1:24" ht="30.75" customHeight="1" thickBot="1" x14ac:dyDescent="0.25">
      <c r="A1" s="108" t="s">
        <v>27</v>
      </c>
      <c r="B1" s="109"/>
      <c r="C1" s="109"/>
      <c r="L1" s="1"/>
    </row>
    <row r="2" spans="1:24" ht="15.75" customHeight="1" thickTop="1" x14ac:dyDescent="0.2">
      <c r="A2" s="110" t="s">
        <v>22</v>
      </c>
      <c r="B2" s="105" t="s">
        <v>70</v>
      </c>
      <c r="C2" s="15" t="s">
        <v>28</v>
      </c>
      <c r="D2" s="16">
        <v>42905</v>
      </c>
      <c r="E2" s="113">
        <f>SUM(D2:D4)</f>
        <v>146455</v>
      </c>
      <c r="F2" s="102">
        <f>SUM(E2)</f>
        <v>146455</v>
      </c>
      <c r="G2" s="123">
        <f>SUM(F2:F41)</f>
        <v>1712284</v>
      </c>
      <c r="K2" s="69" t="s">
        <v>81</v>
      </c>
      <c r="L2" s="1">
        <f>F2</f>
        <v>146455</v>
      </c>
      <c r="N2" s="1">
        <v>146455</v>
      </c>
      <c r="O2" s="1">
        <v>199455</v>
      </c>
      <c r="P2" s="1">
        <v>131987</v>
      </c>
      <c r="Q2" s="1">
        <v>164948</v>
      </c>
      <c r="R2" s="1">
        <v>149199</v>
      </c>
      <c r="S2" s="1">
        <v>274828</v>
      </c>
      <c r="T2" s="1">
        <v>140887</v>
      </c>
      <c r="U2" s="1">
        <v>237540</v>
      </c>
      <c r="V2" s="1">
        <v>224845</v>
      </c>
      <c r="W2" s="1">
        <v>42140</v>
      </c>
      <c r="X2" s="1"/>
    </row>
    <row r="3" spans="1:24" ht="15.75" customHeight="1" x14ac:dyDescent="0.2">
      <c r="A3" s="111"/>
      <c r="B3" s="100"/>
      <c r="C3" s="7" t="s">
        <v>29</v>
      </c>
      <c r="D3" s="8">
        <v>61240</v>
      </c>
      <c r="E3" s="114"/>
      <c r="F3" s="103"/>
      <c r="G3" s="124"/>
      <c r="K3" s="69" t="s">
        <v>82</v>
      </c>
      <c r="L3" s="1">
        <f>F5</f>
        <v>199455</v>
      </c>
    </row>
    <row r="4" spans="1:24" ht="15.75" customHeight="1" thickBot="1" x14ac:dyDescent="0.25">
      <c r="A4" s="111"/>
      <c r="B4" s="101"/>
      <c r="C4" s="13" t="s">
        <v>30</v>
      </c>
      <c r="D4" s="14">
        <v>42310</v>
      </c>
      <c r="E4" s="115"/>
      <c r="F4" s="104"/>
      <c r="G4" s="124"/>
      <c r="K4" s="69" t="s">
        <v>83</v>
      </c>
      <c r="L4" s="1">
        <f>F10</f>
        <v>131987</v>
      </c>
    </row>
    <row r="5" spans="1:24" ht="15.75" customHeight="1" x14ac:dyDescent="0.2">
      <c r="A5" s="111"/>
      <c r="B5" s="105" t="s">
        <v>71</v>
      </c>
      <c r="C5" s="26" t="s">
        <v>31</v>
      </c>
      <c r="D5" s="27">
        <v>40125</v>
      </c>
      <c r="E5" s="128">
        <f>SUM(D5:D9)</f>
        <v>199455</v>
      </c>
      <c r="F5" s="102">
        <f>SUM(E5)</f>
        <v>199455</v>
      </c>
      <c r="G5" s="124"/>
      <c r="K5" s="69" t="s">
        <v>84</v>
      </c>
      <c r="L5" s="1">
        <f>F14</f>
        <v>164948</v>
      </c>
    </row>
    <row r="6" spans="1:24" ht="15.75" customHeight="1" x14ac:dyDescent="0.2">
      <c r="A6" s="111"/>
      <c r="B6" s="100"/>
      <c r="C6" s="7" t="s">
        <v>32</v>
      </c>
      <c r="D6" s="8">
        <v>45805</v>
      </c>
      <c r="E6" s="117"/>
      <c r="F6" s="103"/>
      <c r="G6" s="124"/>
      <c r="K6" s="69" t="s">
        <v>85</v>
      </c>
      <c r="L6" s="1">
        <f>F18</f>
        <v>149199</v>
      </c>
    </row>
    <row r="7" spans="1:24" ht="15.75" customHeight="1" x14ac:dyDescent="0.2">
      <c r="A7" s="111"/>
      <c r="B7" s="100"/>
      <c r="C7" s="7" t="s">
        <v>33</v>
      </c>
      <c r="D7" s="8">
        <v>39505</v>
      </c>
      <c r="E7" s="117"/>
      <c r="F7" s="103"/>
      <c r="G7" s="124"/>
      <c r="K7" s="69" t="s">
        <v>86</v>
      </c>
      <c r="L7" s="1">
        <f>F21</f>
        <v>274828</v>
      </c>
    </row>
    <row r="8" spans="1:24" ht="15.75" customHeight="1" x14ac:dyDescent="0.2">
      <c r="A8" s="111"/>
      <c r="B8" s="100"/>
      <c r="C8" s="7" t="s">
        <v>34</v>
      </c>
      <c r="D8" s="8">
        <v>38535</v>
      </c>
      <c r="E8" s="117"/>
      <c r="F8" s="103"/>
      <c r="G8" s="124"/>
      <c r="K8" s="69" t="s">
        <v>87</v>
      </c>
      <c r="L8" s="1">
        <f>F28</f>
        <v>140887</v>
      </c>
    </row>
    <row r="9" spans="1:24" ht="15.75" customHeight="1" thickBot="1" x14ac:dyDescent="0.25">
      <c r="A9" s="111"/>
      <c r="B9" s="101"/>
      <c r="C9" s="13" t="s">
        <v>35</v>
      </c>
      <c r="D9" s="14">
        <v>35485</v>
      </c>
      <c r="E9" s="118"/>
      <c r="F9" s="104"/>
      <c r="G9" s="124"/>
      <c r="K9" s="69" t="s">
        <v>88</v>
      </c>
      <c r="L9" s="1">
        <f>F31</f>
        <v>237540</v>
      </c>
    </row>
    <row r="10" spans="1:24" ht="15.75" customHeight="1" x14ac:dyDescent="0.2">
      <c r="A10" s="111"/>
      <c r="B10" s="120" t="s">
        <v>0</v>
      </c>
      <c r="C10" s="15" t="s">
        <v>36</v>
      </c>
      <c r="D10" s="16">
        <v>42722</v>
      </c>
      <c r="E10" s="116">
        <f>SUM(D10:D13)</f>
        <v>131987</v>
      </c>
      <c r="F10" s="102">
        <f>SUM(E10)</f>
        <v>131987</v>
      </c>
      <c r="G10" s="124"/>
      <c r="K10" s="69" t="s">
        <v>89</v>
      </c>
      <c r="L10" s="1">
        <f>F35</f>
        <v>224845</v>
      </c>
    </row>
    <row r="11" spans="1:24" ht="15.75" customHeight="1" x14ac:dyDescent="0.2">
      <c r="A11" s="111"/>
      <c r="B11" s="121"/>
      <c r="C11" s="7" t="s">
        <v>37</v>
      </c>
      <c r="D11" s="8">
        <v>19780</v>
      </c>
      <c r="E11" s="117"/>
      <c r="F11" s="103"/>
      <c r="G11" s="124"/>
      <c r="K11" s="69" t="s">
        <v>90</v>
      </c>
      <c r="L11" s="1">
        <f>F41</f>
        <v>42140</v>
      </c>
    </row>
    <row r="12" spans="1:24" ht="15.75" customHeight="1" x14ac:dyDescent="0.2">
      <c r="A12" s="111"/>
      <c r="B12" s="121"/>
      <c r="C12" s="7" t="s">
        <v>38</v>
      </c>
      <c r="D12" s="8">
        <v>46045</v>
      </c>
      <c r="E12" s="117"/>
      <c r="F12" s="103"/>
      <c r="G12" s="124"/>
      <c r="K12" s="69"/>
      <c r="L12" s="1"/>
    </row>
    <row r="13" spans="1:24" ht="15.75" customHeight="1" thickBot="1" x14ac:dyDescent="0.25">
      <c r="A13" s="111"/>
      <c r="B13" s="122"/>
      <c r="C13" s="13" t="s">
        <v>64</v>
      </c>
      <c r="D13" s="14">
        <v>23440</v>
      </c>
      <c r="E13" s="118"/>
      <c r="F13" s="104"/>
      <c r="G13" s="124"/>
    </row>
    <row r="14" spans="1:24" ht="15.75" customHeight="1" x14ac:dyDescent="0.2">
      <c r="A14" s="111"/>
      <c r="B14" s="105" t="s">
        <v>56</v>
      </c>
      <c r="C14" s="15" t="s">
        <v>63</v>
      </c>
      <c r="D14" s="16">
        <v>45728</v>
      </c>
      <c r="E14" s="106">
        <f>SUM(D14:D16)</f>
        <v>125526</v>
      </c>
      <c r="F14" s="102">
        <f>SUM(E14:E16,E17)</f>
        <v>164948</v>
      </c>
      <c r="G14" s="124"/>
    </row>
    <row r="15" spans="1:24" ht="15.75" customHeight="1" x14ac:dyDescent="0.2">
      <c r="A15" s="111"/>
      <c r="B15" s="100"/>
      <c r="C15" s="26" t="s">
        <v>62</v>
      </c>
      <c r="D15" s="27">
        <v>47047</v>
      </c>
      <c r="E15" s="107"/>
      <c r="F15" s="103"/>
      <c r="G15" s="124"/>
      <c r="L15" s="1"/>
    </row>
    <row r="16" spans="1:24" ht="15.75" customHeight="1" x14ac:dyDescent="0.2">
      <c r="A16" s="111"/>
      <c r="B16" s="100"/>
      <c r="C16" s="25" t="s">
        <v>61</v>
      </c>
      <c r="D16" s="28">
        <v>32751</v>
      </c>
      <c r="E16" s="107"/>
      <c r="F16" s="103"/>
      <c r="G16" s="124"/>
    </row>
    <row r="17" spans="1:9" ht="15.75" customHeight="1" thickBot="1" x14ac:dyDescent="0.25">
      <c r="A17" s="111"/>
      <c r="B17" s="101"/>
      <c r="C17" s="13" t="s">
        <v>39</v>
      </c>
      <c r="D17" s="14">
        <v>39422</v>
      </c>
      <c r="E17" s="55">
        <f>D17</f>
        <v>39422</v>
      </c>
      <c r="F17" s="104"/>
      <c r="G17" s="124"/>
    </row>
    <row r="18" spans="1:9" ht="15.75" customHeight="1" x14ac:dyDescent="0.2">
      <c r="A18" s="111"/>
      <c r="B18" s="105" t="s">
        <v>68</v>
      </c>
      <c r="C18" s="26" t="s">
        <v>102</v>
      </c>
      <c r="D18" s="27">
        <v>55253</v>
      </c>
      <c r="E18" s="107">
        <f>SUM(D18:D20)</f>
        <v>149199</v>
      </c>
      <c r="F18" s="102">
        <f>E18</f>
        <v>149199</v>
      </c>
      <c r="G18" s="124"/>
    </row>
    <row r="19" spans="1:9" ht="15.75" customHeight="1" x14ac:dyDescent="0.2">
      <c r="A19" s="111"/>
      <c r="B19" s="100"/>
      <c r="C19" s="26" t="s">
        <v>103</v>
      </c>
      <c r="D19" s="27">
        <v>53965</v>
      </c>
      <c r="E19" s="107"/>
      <c r="F19" s="103"/>
      <c r="G19" s="124"/>
      <c r="I19" s="1"/>
    </row>
    <row r="20" spans="1:9" ht="15.75" customHeight="1" thickBot="1" x14ac:dyDescent="0.25">
      <c r="A20" s="111"/>
      <c r="B20" s="100"/>
      <c r="C20" s="7" t="s">
        <v>104</v>
      </c>
      <c r="D20" s="8">
        <v>39981</v>
      </c>
      <c r="E20" s="107"/>
      <c r="F20" s="103"/>
      <c r="G20" s="124"/>
    </row>
    <row r="21" spans="1:9" ht="15.75" customHeight="1" x14ac:dyDescent="0.2">
      <c r="A21" s="111"/>
      <c r="B21" s="105" t="s">
        <v>57</v>
      </c>
      <c r="C21" s="15" t="s">
        <v>40</v>
      </c>
      <c r="D21" s="16">
        <v>43962</v>
      </c>
      <c r="E21" s="116">
        <f>SUM(D21:D24)</f>
        <v>159976</v>
      </c>
      <c r="F21" s="102">
        <f>SUM(E21+E25)</f>
        <v>274828</v>
      </c>
      <c r="G21" s="124"/>
    </row>
    <row r="22" spans="1:9" ht="15.75" customHeight="1" x14ac:dyDescent="0.2">
      <c r="A22" s="111"/>
      <c r="B22" s="100"/>
      <c r="C22" s="7" t="s">
        <v>41</v>
      </c>
      <c r="D22" s="8">
        <v>29523</v>
      </c>
      <c r="E22" s="117"/>
      <c r="F22" s="103"/>
      <c r="G22" s="124"/>
    </row>
    <row r="23" spans="1:9" ht="15.75" customHeight="1" x14ac:dyDescent="0.2">
      <c r="A23" s="111"/>
      <c r="B23" s="100"/>
      <c r="C23" s="7" t="s">
        <v>42</v>
      </c>
      <c r="D23" s="8">
        <v>42481</v>
      </c>
      <c r="E23" s="117"/>
      <c r="F23" s="103"/>
      <c r="G23" s="124"/>
    </row>
    <row r="24" spans="1:9" ht="15.75" customHeight="1" x14ac:dyDescent="0.2">
      <c r="A24" s="111"/>
      <c r="B24" s="100"/>
      <c r="C24" s="9" t="s">
        <v>65</v>
      </c>
      <c r="D24" s="10">
        <v>44010</v>
      </c>
      <c r="E24" s="117"/>
      <c r="F24" s="103"/>
      <c r="G24" s="124"/>
    </row>
    <row r="25" spans="1:9" ht="15.75" customHeight="1" x14ac:dyDescent="0.2">
      <c r="A25" s="111"/>
      <c r="B25" s="100"/>
      <c r="C25" s="11" t="s">
        <v>43</v>
      </c>
      <c r="D25" s="12">
        <v>36315</v>
      </c>
      <c r="E25" s="117">
        <f>SUM(D25:D27)</f>
        <v>114852</v>
      </c>
      <c r="F25" s="103"/>
      <c r="G25" s="124"/>
    </row>
    <row r="26" spans="1:9" ht="15.75" customHeight="1" x14ac:dyDescent="0.2">
      <c r="A26" s="111"/>
      <c r="B26" s="100"/>
      <c r="C26" s="7" t="s">
        <v>44</v>
      </c>
      <c r="D26" s="8">
        <v>45807</v>
      </c>
      <c r="E26" s="117"/>
      <c r="F26" s="103"/>
      <c r="G26" s="124"/>
    </row>
    <row r="27" spans="1:9" ht="15.75" customHeight="1" thickBot="1" x14ac:dyDescent="0.25">
      <c r="A27" s="111"/>
      <c r="B27" s="101"/>
      <c r="C27" s="13" t="s">
        <v>45</v>
      </c>
      <c r="D27" s="14">
        <v>32730</v>
      </c>
      <c r="E27" s="118"/>
      <c r="F27" s="104"/>
      <c r="G27" s="124"/>
    </row>
    <row r="28" spans="1:9" ht="15.75" customHeight="1" x14ac:dyDescent="0.2">
      <c r="A28" s="111"/>
      <c r="B28" s="105" t="s">
        <v>66</v>
      </c>
      <c r="C28" s="15" t="s">
        <v>46</v>
      </c>
      <c r="D28" s="16">
        <v>56489</v>
      </c>
      <c r="E28" s="106">
        <f>SUM(D28:D29)</f>
        <v>115584</v>
      </c>
      <c r="F28" s="102">
        <f>SUM(E28:E30)</f>
        <v>140887</v>
      </c>
      <c r="G28" s="124"/>
    </row>
    <row r="29" spans="1:9" ht="15.75" customHeight="1" x14ac:dyDescent="0.2">
      <c r="A29" s="111"/>
      <c r="B29" s="100"/>
      <c r="C29" s="7" t="s">
        <v>108</v>
      </c>
      <c r="D29" s="8">
        <v>59095</v>
      </c>
      <c r="E29" s="107"/>
      <c r="F29" s="103"/>
      <c r="G29" s="124"/>
    </row>
    <row r="30" spans="1:9" ht="15.75" customHeight="1" thickBot="1" x14ac:dyDescent="0.25">
      <c r="A30" s="111"/>
      <c r="B30" s="101"/>
      <c r="C30" s="25" t="s">
        <v>109</v>
      </c>
      <c r="D30" s="28">
        <v>25303</v>
      </c>
      <c r="E30" s="55">
        <f>D30</f>
        <v>25303</v>
      </c>
      <c r="F30" s="104"/>
      <c r="G30" s="124"/>
      <c r="I30" s="1"/>
    </row>
    <row r="31" spans="1:9" ht="15.75" customHeight="1" x14ac:dyDescent="0.2">
      <c r="A31" s="111"/>
      <c r="B31" s="105" t="s">
        <v>58</v>
      </c>
      <c r="C31" s="15" t="s">
        <v>105</v>
      </c>
      <c r="D31" s="16">
        <v>65105</v>
      </c>
      <c r="E31" s="106">
        <f>SUM(D31:D32)</f>
        <v>128335</v>
      </c>
      <c r="F31" s="129">
        <f>SUM(E31:E34)</f>
        <v>237540</v>
      </c>
      <c r="G31" s="124"/>
    </row>
    <row r="32" spans="1:9" ht="15.75" customHeight="1" x14ac:dyDescent="0.2">
      <c r="A32" s="111"/>
      <c r="B32" s="100"/>
      <c r="C32" s="9" t="s">
        <v>106</v>
      </c>
      <c r="D32" s="10">
        <v>63230</v>
      </c>
      <c r="E32" s="107"/>
      <c r="F32" s="130"/>
      <c r="G32" s="124"/>
    </row>
    <row r="33" spans="1:7" ht="15.75" customHeight="1" x14ac:dyDescent="0.2">
      <c r="A33" s="111"/>
      <c r="B33" s="100"/>
      <c r="C33" s="26" t="s">
        <v>107</v>
      </c>
      <c r="D33" s="27">
        <v>61710</v>
      </c>
      <c r="E33" s="126">
        <f>SUM(D33:D34)</f>
        <v>109205</v>
      </c>
      <c r="F33" s="130"/>
      <c r="G33" s="124"/>
    </row>
    <row r="34" spans="1:7" ht="15.75" customHeight="1" thickBot="1" x14ac:dyDescent="0.25">
      <c r="A34" s="111"/>
      <c r="B34" s="101"/>
      <c r="C34" s="13" t="s">
        <v>50</v>
      </c>
      <c r="D34" s="14">
        <v>47495</v>
      </c>
      <c r="E34" s="127"/>
      <c r="F34" s="131"/>
      <c r="G34" s="124"/>
    </row>
    <row r="35" spans="1:7" ht="15.75" customHeight="1" x14ac:dyDescent="0.2">
      <c r="A35" s="111"/>
      <c r="B35" s="100" t="s">
        <v>59</v>
      </c>
      <c r="C35" s="26" t="s">
        <v>47</v>
      </c>
      <c r="D35" s="27">
        <v>38140</v>
      </c>
      <c r="E35" s="119">
        <f>SUM(D35:D37)</f>
        <v>110450</v>
      </c>
      <c r="F35" s="103">
        <f>SUM(E35:E40)</f>
        <v>224845</v>
      </c>
      <c r="G35" s="124"/>
    </row>
    <row r="36" spans="1:7" ht="15.75" customHeight="1" x14ac:dyDescent="0.2">
      <c r="A36" s="111"/>
      <c r="B36" s="100"/>
      <c r="C36" s="7" t="s">
        <v>48</v>
      </c>
      <c r="D36" s="8">
        <v>36825</v>
      </c>
      <c r="E36" s="114"/>
      <c r="F36" s="103"/>
      <c r="G36" s="124"/>
    </row>
    <row r="37" spans="1:7" ht="15.75" customHeight="1" x14ac:dyDescent="0.2">
      <c r="A37" s="111"/>
      <c r="B37" s="100"/>
      <c r="C37" s="9" t="s">
        <v>49</v>
      </c>
      <c r="D37" s="10">
        <v>35485</v>
      </c>
      <c r="E37" s="114"/>
      <c r="F37" s="103"/>
      <c r="G37" s="124"/>
    </row>
    <row r="38" spans="1:7" ht="15.75" customHeight="1" x14ac:dyDescent="0.2">
      <c r="A38" s="111"/>
      <c r="B38" s="100"/>
      <c r="C38" s="26" t="s">
        <v>111</v>
      </c>
      <c r="D38" s="27">
        <v>38585</v>
      </c>
      <c r="E38" s="117">
        <f>SUM(D38:D40)</f>
        <v>114395</v>
      </c>
      <c r="F38" s="103"/>
      <c r="G38" s="124"/>
    </row>
    <row r="39" spans="1:7" ht="15.75" customHeight="1" x14ac:dyDescent="0.2">
      <c r="A39" s="111"/>
      <c r="B39" s="100"/>
      <c r="C39" s="17" t="s">
        <v>112</v>
      </c>
      <c r="D39" s="18">
        <v>38875</v>
      </c>
      <c r="E39" s="132"/>
      <c r="F39" s="103"/>
      <c r="G39" s="124"/>
    </row>
    <row r="40" spans="1:7" ht="15.75" customHeight="1" thickBot="1" x14ac:dyDescent="0.25">
      <c r="A40" s="112"/>
      <c r="B40" s="101"/>
      <c r="C40" s="13" t="s">
        <v>51</v>
      </c>
      <c r="D40" s="14">
        <v>36935</v>
      </c>
      <c r="E40" s="118"/>
      <c r="F40" s="104"/>
      <c r="G40" s="124"/>
    </row>
    <row r="41" spans="1:7" ht="13.5" thickBot="1" x14ac:dyDescent="0.25">
      <c r="A41" s="77" t="s">
        <v>78</v>
      </c>
      <c r="B41" s="78" t="s">
        <v>79</v>
      </c>
      <c r="C41" s="62" t="s">
        <v>80</v>
      </c>
      <c r="D41" s="63">
        <v>42140</v>
      </c>
      <c r="E41" s="64">
        <f>D41</f>
        <v>42140</v>
      </c>
      <c r="F41" s="65">
        <f>E41</f>
        <v>42140</v>
      </c>
      <c r="G41" s="125"/>
    </row>
  </sheetData>
  <mergeCells count="33">
    <mergeCell ref="G2:G41"/>
    <mergeCell ref="E28:E29"/>
    <mergeCell ref="E31:E32"/>
    <mergeCell ref="E33:E34"/>
    <mergeCell ref="E5:E9"/>
    <mergeCell ref="F10:F13"/>
    <mergeCell ref="E21:E24"/>
    <mergeCell ref="E25:E27"/>
    <mergeCell ref="F31:F34"/>
    <mergeCell ref="F35:F40"/>
    <mergeCell ref="E38:E40"/>
    <mergeCell ref="F28:F30"/>
    <mergeCell ref="F2:F4"/>
    <mergeCell ref="F5:F9"/>
    <mergeCell ref="E18:E20"/>
    <mergeCell ref="F21:F27"/>
    <mergeCell ref="A1:C1"/>
    <mergeCell ref="A2:A40"/>
    <mergeCell ref="E2:E4"/>
    <mergeCell ref="E10:E13"/>
    <mergeCell ref="B18:B20"/>
    <mergeCell ref="B28:B30"/>
    <mergeCell ref="B2:B4"/>
    <mergeCell ref="B5:B9"/>
    <mergeCell ref="E35:E37"/>
    <mergeCell ref="B31:B34"/>
    <mergeCell ref="B10:B13"/>
    <mergeCell ref="B14:B17"/>
    <mergeCell ref="B35:B40"/>
    <mergeCell ref="F14:F17"/>
    <mergeCell ref="B21:B27"/>
    <mergeCell ref="E14:E16"/>
    <mergeCell ref="F18:F20"/>
  </mergeCells>
  <phoneticPr fontId="2"/>
  <pageMargins left="0.47" right="0.39370078740157483" top="0.2" bottom="0.4" header="0.5" footer="0.2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zoomScale="80" zoomScaleNormal="80" workbookViewId="0"/>
  </sheetViews>
  <sheetFormatPr defaultRowHeight="13" x14ac:dyDescent="0.2"/>
  <cols>
    <col min="2" max="2" width="26" style="20" bestFit="1" customWidth="1"/>
    <col min="3" max="3" width="11.26953125" style="29" customWidth="1"/>
    <col min="4" max="4" width="8.453125" style="29" customWidth="1"/>
    <col min="5" max="5" width="9.453125" style="29" bestFit="1" customWidth="1"/>
    <col min="6" max="6" width="11.26953125" bestFit="1" customWidth="1"/>
    <col min="7" max="7" width="12.453125" style="20" customWidth="1"/>
    <col min="8" max="8" width="12.453125" customWidth="1"/>
    <col min="11" max="11" width="9.26953125" bestFit="1" customWidth="1"/>
  </cols>
  <sheetData>
    <row r="1" spans="1:8" ht="26.25" customHeight="1" x14ac:dyDescent="0.2">
      <c r="A1" s="6" t="s">
        <v>20</v>
      </c>
      <c r="B1" s="19"/>
    </row>
    <row r="2" spans="1:8" ht="3.75" customHeight="1" thickBot="1" x14ac:dyDescent="0.25"/>
    <row r="3" spans="1:8" ht="13.5" thickBot="1" x14ac:dyDescent="0.25">
      <c r="A3" s="2" t="s">
        <v>23</v>
      </c>
      <c r="B3" s="3" t="s">
        <v>19</v>
      </c>
      <c r="C3" s="30" t="s">
        <v>149</v>
      </c>
      <c r="D3" s="30" t="s">
        <v>148</v>
      </c>
      <c r="E3" s="3" t="s">
        <v>1</v>
      </c>
      <c r="F3" s="5" t="s">
        <v>26</v>
      </c>
      <c r="G3" s="5" t="s">
        <v>24</v>
      </c>
      <c r="H3" s="4" t="s">
        <v>25</v>
      </c>
    </row>
    <row r="4" spans="1:8" ht="16" customHeight="1" x14ac:dyDescent="0.2">
      <c r="A4" s="105" t="s">
        <v>22</v>
      </c>
      <c r="B4" s="39" t="s">
        <v>18</v>
      </c>
      <c r="C4" s="39" t="s">
        <v>59</v>
      </c>
      <c r="D4" s="95">
        <v>86</v>
      </c>
      <c r="E4" s="42">
        <v>39240</v>
      </c>
      <c r="F4" s="40">
        <f>E4</f>
        <v>39240</v>
      </c>
      <c r="G4" s="106">
        <f>SUM(F4:F79)</f>
        <v>1670144</v>
      </c>
      <c r="H4" s="129">
        <f>SUM(G4:G82)</f>
        <v>1712284</v>
      </c>
    </row>
    <row r="5" spans="1:8" ht="16" customHeight="1" x14ac:dyDescent="0.2">
      <c r="A5" s="100"/>
      <c r="B5" s="24" t="s">
        <v>142</v>
      </c>
      <c r="C5" s="24" t="s">
        <v>145</v>
      </c>
      <c r="D5" s="60">
        <v>2</v>
      </c>
      <c r="E5" s="47">
        <v>1020</v>
      </c>
      <c r="F5" s="36">
        <f>E5</f>
        <v>1020</v>
      </c>
      <c r="G5" s="107"/>
      <c r="H5" s="130"/>
    </row>
    <row r="6" spans="1:8" ht="16" customHeight="1" x14ac:dyDescent="0.2">
      <c r="A6" s="100"/>
      <c r="B6" s="145" t="s">
        <v>52</v>
      </c>
      <c r="C6" s="31" t="s">
        <v>144</v>
      </c>
      <c r="D6" s="82">
        <v>7</v>
      </c>
      <c r="E6" s="43">
        <v>3360</v>
      </c>
      <c r="F6" s="133">
        <f>SUM(E6:E7)</f>
        <v>139040</v>
      </c>
      <c r="G6" s="107"/>
      <c r="H6" s="130"/>
    </row>
    <row r="7" spans="1:8" ht="16" customHeight="1" x14ac:dyDescent="0.2">
      <c r="A7" s="100"/>
      <c r="B7" s="146"/>
      <c r="C7" s="32" t="s">
        <v>145</v>
      </c>
      <c r="D7" s="88">
        <v>272</v>
      </c>
      <c r="E7" s="44">
        <v>135680</v>
      </c>
      <c r="F7" s="135"/>
      <c r="G7" s="107"/>
      <c r="H7" s="130"/>
    </row>
    <row r="8" spans="1:8" ht="16" customHeight="1" x14ac:dyDescent="0.2">
      <c r="A8" s="100"/>
      <c r="B8" s="24" t="s">
        <v>140</v>
      </c>
      <c r="C8" s="24" t="s">
        <v>144</v>
      </c>
      <c r="D8" s="81">
        <v>4</v>
      </c>
      <c r="E8" s="47">
        <v>1945</v>
      </c>
      <c r="F8" s="36">
        <f>E8</f>
        <v>1945</v>
      </c>
      <c r="G8" s="107"/>
      <c r="H8" s="130"/>
    </row>
    <row r="9" spans="1:8" ht="16" customHeight="1" x14ac:dyDescent="0.2">
      <c r="A9" s="100"/>
      <c r="B9" s="24" t="s">
        <v>53</v>
      </c>
      <c r="C9" s="24" t="s">
        <v>145</v>
      </c>
      <c r="D9" s="60">
        <v>2</v>
      </c>
      <c r="E9" s="47">
        <v>1050</v>
      </c>
      <c r="F9" s="36">
        <f>E9</f>
        <v>1050</v>
      </c>
      <c r="G9" s="107"/>
      <c r="H9" s="130"/>
    </row>
    <row r="10" spans="1:8" ht="16" customHeight="1" x14ac:dyDescent="0.2">
      <c r="A10" s="100"/>
      <c r="B10" s="24" t="s">
        <v>21</v>
      </c>
      <c r="C10" s="24" t="s">
        <v>145</v>
      </c>
      <c r="D10" s="60">
        <v>1</v>
      </c>
      <c r="E10" s="47">
        <v>400</v>
      </c>
      <c r="F10" s="36">
        <f>E10</f>
        <v>400</v>
      </c>
      <c r="G10" s="107"/>
      <c r="H10" s="130"/>
    </row>
    <row r="11" spans="1:8" ht="16" customHeight="1" x14ac:dyDescent="0.2">
      <c r="A11" s="100"/>
      <c r="B11" s="143" t="s">
        <v>54</v>
      </c>
      <c r="C11" s="31" t="s">
        <v>144</v>
      </c>
      <c r="D11" s="82">
        <v>103</v>
      </c>
      <c r="E11" s="43">
        <v>47495</v>
      </c>
      <c r="F11" s="136">
        <f>SUM(E11:E12)</f>
        <v>57705</v>
      </c>
      <c r="G11" s="107"/>
      <c r="H11" s="130"/>
    </row>
    <row r="12" spans="1:8" ht="16" customHeight="1" x14ac:dyDescent="0.2">
      <c r="A12" s="100"/>
      <c r="B12" s="144"/>
      <c r="C12" s="34" t="s">
        <v>145</v>
      </c>
      <c r="D12" s="96">
        <v>23</v>
      </c>
      <c r="E12" s="46">
        <v>10210</v>
      </c>
      <c r="F12" s="137"/>
      <c r="G12" s="107"/>
      <c r="H12" s="130"/>
    </row>
    <row r="13" spans="1:8" ht="16" customHeight="1" x14ac:dyDescent="0.2">
      <c r="A13" s="100"/>
      <c r="B13" s="75" t="s">
        <v>141</v>
      </c>
      <c r="C13" s="23" t="s">
        <v>145</v>
      </c>
      <c r="D13" s="93">
        <v>1</v>
      </c>
      <c r="E13" s="49">
        <v>310</v>
      </c>
      <c r="F13" s="36">
        <f>E13</f>
        <v>310</v>
      </c>
      <c r="G13" s="107"/>
      <c r="H13" s="130"/>
    </row>
    <row r="14" spans="1:8" ht="16" customHeight="1" x14ac:dyDescent="0.2">
      <c r="A14" s="100"/>
      <c r="B14" s="24" t="s">
        <v>60</v>
      </c>
      <c r="C14" s="24" t="s">
        <v>145</v>
      </c>
      <c r="D14" s="60">
        <v>88</v>
      </c>
      <c r="E14" s="47">
        <v>36420</v>
      </c>
      <c r="F14" s="36">
        <f>E14</f>
        <v>36420</v>
      </c>
      <c r="G14" s="107"/>
      <c r="H14" s="130"/>
    </row>
    <row r="15" spans="1:8" ht="16" customHeight="1" x14ac:dyDescent="0.2">
      <c r="A15" s="100"/>
      <c r="B15" s="24" t="s">
        <v>150</v>
      </c>
      <c r="C15" s="24" t="s">
        <v>145</v>
      </c>
      <c r="D15" s="60">
        <v>1</v>
      </c>
      <c r="E15" s="47">
        <v>515</v>
      </c>
      <c r="F15" s="36">
        <f>E15</f>
        <v>515</v>
      </c>
      <c r="G15" s="107"/>
      <c r="H15" s="130"/>
    </row>
    <row r="16" spans="1:8" ht="16" customHeight="1" x14ac:dyDescent="0.2">
      <c r="A16" s="100"/>
      <c r="B16" s="143" t="s">
        <v>14</v>
      </c>
      <c r="C16" s="31" t="s">
        <v>69</v>
      </c>
      <c r="D16" s="82">
        <v>6</v>
      </c>
      <c r="E16" s="51">
        <v>2830</v>
      </c>
      <c r="F16" s="141">
        <f>SUM(E16:E17)</f>
        <v>182475</v>
      </c>
      <c r="G16" s="107"/>
      <c r="H16" s="130"/>
    </row>
    <row r="17" spans="1:11" ht="16" customHeight="1" x14ac:dyDescent="0.2">
      <c r="A17" s="100"/>
      <c r="B17" s="147"/>
      <c r="C17" s="23" t="s">
        <v>58</v>
      </c>
      <c r="D17" s="85">
        <v>364</v>
      </c>
      <c r="E17" s="45">
        <v>179645</v>
      </c>
      <c r="F17" s="138"/>
      <c r="G17" s="107"/>
      <c r="H17" s="130"/>
    </row>
    <row r="18" spans="1:11" ht="16" customHeight="1" x14ac:dyDescent="0.2">
      <c r="A18" s="100"/>
      <c r="B18" s="22" t="s">
        <v>55</v>
      </c>
      <c r="C18" s="22" t="s">
        <v>58</v>
      </c>
      <c r="D18" s="87">
        <v>1</v>
      </c>
      <c r="E18" s="48">
        <v>585</v>
      </c>
      <c r="F18" s="41">
        <f>E18</f>
        <v>585</v>
      </c>
      <c r="G18" s="107"/>
      <c r="H18" s="130"/>
    </row>
    <row r="19" spans="1:11" ht="16" customHeight="1" x14ac:dyDescent="0.2">
      <c r="A19" s="100"/>
      <c r="B19" s="143" t="s">
        <v>5</v>
      </c>
      <c r="C19" s="31" t="s">
        <v>72</v>
      </c>
      <c r="D19" s="82">
        <v>152</v>
      </c>
      <c r="E19" s="43">
        <v>92090</v>
      </c>
      <c r="F19" s="139">
        <f>SUM(E19:E22)</f>
        <v>240721</v>
      </c>
      <c r="G19" s="107"/>
      <c r="H19" s="130"/>
    </row>
    <row r="20" spans="1:11" ht="16" customHeight="1" x14ac:dyDescent="0.2">
      <c r="A20" s="100"/>
      <c r="B20" s="144"/>
      <c r="C20" s="32" t="s">
        <v>0</v>
      </c>
      <c r="D20" s="83">
        <v>5</v>
      </c>
      <c r="E20" s="44">
        <v>2555</v>
      </c>
      <c r="F20" s="140"/>
      <c r="G20" s="107"/>
      <c r="H20" s="130"/>
    </row>
    <row r="21" spans="1:11" ht="16" customHeight="1" x14ac:dyDescent="0.2">
      <c r="A21" s="100"/>
      <c r="B21" s="144"/>
      <c r="C21" s="32" t="s">
        <v>56</v>
      </c>
      <c r="D21" s="88">
        <v>196</v>
      </c>
      <c r="E21" s="44">
        <v>121701</v>
      </c>
      <c r="F21" s="140"/>
      <c r="G21" s="107"/>
      <c r="H21" s="130"/>
    </row>
    <row r="22" spans="1:11" ht="16" customHeight="1" x14ac:dyDescent="0.2">
      <c r="A22" s="100"/>
      <c r="B22" s="144"/>
      <c r="C22" s="22" t="s">
        <v>69</v>
      </c>
      <c r="D22" s="89">
        <v>43</v>
      </c>
      <c r="E22" s="48">
        <v>24375</v>
      </c>
      <c r="F22" s="140"/>
      <c r="G22" s="107"/>
      <c r="H22" s="130"/>
    </row>
    <row r="23" spans="1:11" ht="16" customHeight="1" x14ac:dyDescent="0.2">
      <c r="A23" s="100"/>
      <c r="B23" s="72" t="s">
        <v>119</v>
      </c>
      <c r="C23" s="24" t="s">
        <v>71</v>
      </c>
      <c r="D23" s="86">
        <v>3</v>
      </c>
      <c r="E23" s="51">
        <v>2810</v>
      </c>
      <c r="F23" s="73">
        <f>E23</f>
        <v>2810</v>
      </c>
      <c r="G23" s="107"/>
      <c r="H23" s="130"/>
    </row>
    <row r="24" spans="1:11" ht="16" customHeight="1" x14ac:dyDescent="0.2">
      <c r="A24" s="100"/>
      <c r="B24" s="72" t="s">
        <v>123</v>
      </c>
      <c r="C24" s="32" t="s">
        <v>56</v>
      </c>
      <c r="D24" s="60">
        <v>3</v>
      </c>
      <c r="E24" s="47">
        <v>1945</v>
      </c>
      <c r="F24" s="73">
        <f>E24</f>
        <v>1945</v>
      </c>
      <c r="G24" s="107"/>
      <c r="H24" s="130"/>
    </row>
    <row r="25" spans="1:11" ht="16" customHeight="1" x14ac:dyDescent="0.2">
      <c r="A25" s="100"/>
      <c r="B25" s="72" t="s">
        <v>120</v>
      </c>
      <c r="C25" s="24" t="s">
        <v>110</v>
      </c>
      <c r="D25" s="89">
        <v>3</v>
      </c>
      <c r="E25" s="48">
        <v>2970</v>
      </c>
      <c r="F25" s="73">
        <f>E25</f>
        <v>2970</v>
      </c>
      <c r="G25" s="107"/>
      <c r="H25" s="130"/>
    </row>
    <row r="26" spans="1:11" ht="16" customHeight="1" x14ac:dyDescent="0.2">
      <c r="A26" s="100"/>
      <c r="B26" s="143" t="s">
        <v>13</v>
      </c>
      <c r="C26" s="50" t="s">
        <v>56</v>
      </c>
      <c r="D26" s="90">
        <v>4</v>
      </c>
      <c r="E26" s="51">
        <v>1880</v>
      </c>
      <c r="F26" s="133">
        <f>SUM(E26:E28)</f>
        <v>120534</v>
      </c>
      <c r="G26" s="107"/>
      <c r="H26" s="130"/>
      <c r="K26" s="1"/>
    </row>
    <row r="27" spans="1:11" ht="16" customHeight="1" x14ac:dyDescent="0.2">
      <c r="A27" s="100"/>
      <c r="B27" s="144"/>
      <c r="C27" s="32" t="s">
        <v>69</v>
      </c>
      <c r="D27" s="88">
        <v>248</v>
      </c>
      <c r="E27" s="44">
        <v>117824</v>
      </c>
      <c r="F27" s="142"/>
      <c r="G27" s="107"/>
      <c r="H27" s="130"/>
      <c r="K27" s="1"/>
    </row>
    <row r="28" spans="1:11" ht="16" customHeight="1" x14ac:dyDescent="0.2">
      <c r="A28" s="100"/>
      <c r="B28" s="147"/>
      <c r="C28" s="33" t="s">
        <v>58</v>
      </c>
      <c r="D28" s="84">
        <v>1</v>
      </c>
      <c r="E28" s="45">
        <v>830</v>
      </c>
      <c r="F28" s="134"/>
      <c r="G28" s="107"/>
      <c r="H28" s="130"/>
    </row>
    <row r="29" spans="1:11" ht="16" customHeight="1" x14ac:dyDescent="0.2">
      <c r="A29" s="100"/>
      <c r="B29" s="72" t="s">
        <v>125</v>
      </c>
      <c r="C29" s="24" t="s">
        <v>68</v>
      </c>
      <c r="D29" s="60">
        <v>1</v>
      </c>
      <c r="E29" s="47">
        <v>390</v>
      </c>
      <c r="F29" s="73">
        <f t="shared" ref="F29:F30" si="0">E29</f>
        <v>390</v>
      </c>
      <c r="G29" s="107"/>
      <c r="H29" s="130"/>
    </row>
    <row r="30" spans="1:11" ht="16" customHeight="1" x14ac:dyDescent="0.2">
      <c r="A30" s="100"/>
      <c r="B30" s="74" t="s">
        <v>126</v>
      </c>
      <c r="C30" s="22" t="s">
        <v>68</v>
      </c>
      <c r="D30" s="89">
        <v>2</v>
      </c>
      <c r="E30" s="46">
        <v>810</v>
      </c>
      <c r="F30" s="73">
        <f t="shared" si="0"/>
        <v>810</v>
      </c>
      <c r="G30" s="107"/>
      <c r="H30" s="130"/>
    </row>
    <row r="31" spans="1:11" ht="16" customHeight="1" x14ac:dyDescent="0.2">
      <c r="A31" s="100"/>
      <c r="B31" s="143" t="s">
        <v>17</v>
      </c>
      <c r="C31" s="31" t="s">
        <v>56</v>
      </c>
      <c r="D31" s="91">
        <v>61</v>
      </c>
      <c r="E31" s="43">
        <v>35782</v>
      </c>
      <c r="F31" s="133">
        <f>SUM(E31:E32)</f>
        <v>39462</v>
      </c>
      <c r="G31" s="107"/>
      <c r="H31" s="130"/>
    </row>
    <row r="32" spans="1:11" ht="16" customHeight="1" x14ac:dyDescent="0.2">
      <c r="A32" s="100"/>
      <c r="B32" s="147"/>
      <c r="C32" s="33" t="s">
        <v>58</v>
      </c>
      <c r="D32" s="84">
        <v>8</v>
      </c>
      <c r="E32" s="45">
        <v>3680</v>
      </c>
      <c r="F32" s="134"/>
      <c r="G32" s="107"/>
      <c r="H32" s="130"/>
    </row>
    <row r="33" spans="1:11" ht="16" customHeight="1" x14ac:dyDescent="0.2">
      <c r="A33" s="100"/>
      <c r="B33" s="143" t="s">
        <v>11</v>
      </c>
      <c r="C33" s="31" t="s">
        <v>0</v>
      </c>
      <c r="D33" s="82">
        <v>32</v>
      </c>
      <c r="E33" s="43">
        <v>15080</v>
      </c>
      <c r="F33" s="133">
        <f>SUM(E33:E34)</f>
        <v>18300</v>
      </c>
      <c r="G33" s="107"/>
      <c r="H33" s="130"/>
    </row>
    <row r="34" spans="1:11" ht="16" customHeight="1" x14ac:dyDescent="0.2">
      <c r="A34" s="100"/>
      <c r="B34" s="147"/>
      <c r="C34" s="33" t="s">
        <v>56</v>
      </c>
      <c r="D34" s="92">
        <v>7</v>
      </c>
      <c r="E34" s="45">
        <v>3220</v>
      </c>
      <c r="F34" s="134"/>
      <c r="G34" s="107"/>
      <c r="H34" s="130"/>
    </row>
    <row r="35" spans="1:11" ht="16" customHeight="1" x14ac:dyDescent="0.2">
      <c r="A35" s="100"/>
      <c r="B35" s="75" t="s">
        <v>124</v>
      </c>
      <c r="C35" s="23" t="s">
        <v>56</v>
      </c>
      <c r="D35" s="93">
        <v>1</v>
      </c>
      <c r="E35" s="45">
        <v>420</v>
      </c>
      <c r="F35" s="37">
        <f t="shared" ref="F35:F43" si="1">E35</f>
        <v>420</v>
      </c>
      <c r="G35" s="107"/>
      <c r="H35" s="130"/>
    </row>
    <row r="36" spans="1:11" ht="16" customHeight="1" x14ac:dyDescent="0.2">
      <c r="A36" s="100"/>
      <c r="B36" s="23" t="s">
        <v>6</v>
      </c>
      <c r="C36" s="23" t="s">
        <v>0</v>
      </c>
      <c r="D36" s="85">
        <v>78</v>
      </c>
      <c r="E36" s="49">
        <v>35747</v>
      </c>
      <c r="F36" s="37">
        <f t="shared" si="1"/>
        <v>35747</v>
      </c>
      <c r="G36" s="107"/>
      <c r="H36" s="130"/>
    </row>
    <row r="37" spans="1:11" ht="16" customHeight="1" x14ac:dyDescent="0.2">
      <c r="A37" s="100"/>
      <c r="B37" s="23" t="s">
        <v>121</v>
      </c>
      <c r="C37" s="23" t="s">
        <v>0</v>
      </c>
      <c r="D37" s="85">
        <v>1</v>
      </c>
      <c r="E37" s="49">
        <v>260</v>
      </c>
      <c r="F37" s="37">
        <f t="shared" si="1"/>
        <v>260</v>
      </c>
      <c r="G37" s="107"/>
      <c r="H37" s="130"/>
    </row>
    <row r="38" spans="1:11" ht="16" customHeight="1" x14ac:dyDescent="0.2">
      <c r="A38" s="100"/>
      <c r="B38" s="24" t="s">
        <v>8</v>
      </c>
      <c r="C38" s="23" t="s">
        <v>0</v>
      </c>
      <c r="D38" s="85">
        <v>17</v>
      </c>
      <c r="E38" s="47">
        <v>6865</v>
      </c>
      <c r="F38" s="37">
        <f t="shared" si="1"/>
        <v>6865</v>
      </c>
      <c r="G38" s="107"/>
      <c r="H38" s="130"/>
    </row>
    <row r="39" spans="1:11" ht="16" customHeight="1" x14ac:dyDescent="0.2">
      <c r="A39" s="100"/>
      <c r="B39" s="24" t="s">
        <v>122</v>
      </c>
      <c r="C39" s="23" t="s">
        <v>0</v>
      </c>
      <c r="D39" s="85">
        <v>3</v>
      </c>
      <c r="E39" s="47">
        <v>1240</v>
      </c>
      <c r="F39" s="37">
        <f t="shared" si="1"/>
        <v>1240</v>
      </c>
      <c r="G39" s="107"/>
      <c r="H39" s="130"/>
    </row>
    <row r="40" spans="1:11" ht="16" customHeight="1" x14ac:dyDescent="0.2">
      <c r="A40" s="100"/>
      <c r="B40" s="24" t="s">
        <v>9</v>
      </c>
      <c r="C40" s="24" t="s">
        <v>0</v>
      </c>
      <c r="D40" s="81">
        <v>1</v>
      </c>
      <c r="E40" s="47">
        <v>11650</v>
      </c>
      <c r="F40" s="38">
        <f t="shared" si="1"/>
        <v>11650</v>
      </c>
      <c r="G40" s="107"/>
      <c r="H40" s="130"/>
    </row>
    <row r="41" spans="1:11" ht="16" customHeight="1" x14ac:dyDescent="0.2">
      <c r="A41" s="100"/>
      <c r="B41" s="24" t="s">
        <v>10</v>
      </c>
      <c r="C41" s="24" t="s">
        <v>0</v>
      </c>
      <c r="D41" s="81">
        <v>62</v>
      </c>
      <c r="E41" s="47">
        <v>29050</v>
      </c>
      <c r="F41" s="36">
        <f t="shared" si="1"/>
        <v>29050</v>
      </c>
      <c r="G41" s="107"/>
      <c r="H41" s="130"/>
    </row>
    <row r="42" spans="1:11" ht="16" customHeight="1" x14ac:dyDescent="0.2">
      <c r="A42" s="100"/>
      <c r="B42" s="24" t="s">
        <v>7</v>
      </c>
      <c r="C42" s="24" t="s">
        <v>0</v>
      </c>
      <c r="D42" s="81">
        <v>14</v>
      </c>
      <c r="E42" s="47">
        <v>6100</v>
      </c>
      <c r="F42" s="36">
        <f t="shared" si="1"/>
        <v>6100</v>
      </c>
      <c r="G42" s="107"/>
      <c r="H42" s="130"/>
    </row>
    <row r="43" spans="1:11" ht="16" customHeight="1" x14ac:dyDescent="0.2">
      <c r="A43" s="100"/>
      <c r="B43" s="24" t="s">
        <v>12</v>
      </c>
      <c r="C43" s="24" t="s">
        <v>0</v>
      </c>
      <c r="D43" s="81">
        <v>15</v>
      </c>
      <c r="E43" s="47">
        <v>6275</v>
      </c>
      <c r="F43" s="36">
        <f t="shared" si="1"/>
        <v>6275</v>
      </c>
      <c r="G43" s="107"/>
      <c r="H43" s="130"/>
    </row>
    <row r="44" spans="1:11" ht="16" customHeight="1" x14ac:dyDescent="0.2">
      <c r="A44" s="100"/>
      <c r="B44" s="143" t="s">
        <v>4</v>
      </c>
      <c r="C44" s="31" t="s">
        <v>70</v>
      </c>
      <c r="D44" s="82">
        <v>83</v>
      </c>
      <c r="E44" s="43">
        <v>42310</v>
      </c>
      <c r="F44" s="133">
        <f>SUM(E44:E45)</f>
        <v>59475</v>
      </c>
      <c r="G44" s="107"/>
      <c r="H44" s="130"/>
    </row>
    <row r="45" spans="1:11" ht="16" customHeight="1" x14ac:dyDescent="0.2">
      <c r="A45" s="100"/>
      <c r="B45" s="147"/>
      <c r="C45" s="33" t="s">
        <v>0</v>
      </c>
      <c r="D45" s="84">
        <v>42</v>
      </c>
      <c r="E45" s="45">
        <v>17165</v>
      </c>
      <c r="F45" s="134"/>
      <c r="G45" s="107"/>
      <c r="H45" s="130"/>
    </row>
    <row r="46" spans="1:11" ht="16" customHeight="1" x14ac:dyDescent="0.2">
      <c r="A46" s="100"/>
      <c r="B46" s="24" t="s">
        <v>2</v>
      </c>
      <c r="C46" s="24" t="s">
        <v>70</v>
      </c>
      <c r="D46" s="81">
        <v>139</v>
      </c>
      <c r="E46" s="47">
        <v>80540</v>
      </c>
      <c r="F46" s="36">
        <f>E46</f>
        <v>80540</v>
      </c>
      <c r="G46" s="107"/>
      <c r="H46" s="130"/>
    </row>
    <row r="47" spans="1:11" ht="16" customHeight="1" x14ac:dyDescent="0.2">
      <c r="A47" s="100"/>
      <c r="B47" s="143" t="s">
        <v>3</v>
      </c>
      <c r="C47" s="31" t="s">
        <v>70</v>
      </c>
      <c r="D47" s="82">
        <v>3</v>
      </c>
      <c r="E47" s="43">
        <v>1770</v>
      </c>
      <c r="F47" s="133">
        <f>SUM(E47:E48)</f>
        <v>65725</v>
      </c>
      <c r="G47" s="107"/>
      <c r="H47" s="130"/>
      <c r="K47" s="1"/>
    </row>
    <row r="48" spans="1:11" ht="16" customHeight="1" x14ac:dyDescent="0.2">
      <c r="A48" s="100"/>
      <c r="B48" s="147"/>
      <c r="C48" s="33" t="s">
        <v>72</v>
      </c>
      <c r="D48" s="84">
        <v>112</v>
      </c>
      <c r="E48" s="45">
        <v>63955</v>
      </c>
      <c r="F48" s="134"/>
      <c r="G48" s="107"/>
      <c r="H48" s="130"/>
    </row>
    <row r="49" spans="1:8" ht="16" customHeight="1" x14ac:dyDescent="0.2">
      <c r="A49" s="100"/>
      <c r="B49" s="50" t="s">
        <v>117</v>
      </c>
      <c r="C49" s="50" t="s">
        <v>71</v>
      </c>
      <c r="D49" s="86">
        <v>1</v>
      </c>
      <c r="E49" s="51">
        <v>640</v>
      </c>
      <c r="F49" s="36">
        <f>E49</f>
        <v>640</v>
      </c>
      <c r="G49" s="107"/>
      <c r="H49" s="130"/>
    </row>
    <row r="50" spans="1:8" ht="16" customHeight="1" x14ac:dyDescent="0.2">
      <c r="A50" s="100"/>
      <c r="B50" s="50" t="s">
        <v>118</v>
      </c>
      <c r="C50" s="50" t="s">
        <v>71</v>
      </c>
      <c r="D50" s="86">
        <v>5</v>
      </c>
      <c r="E50" s="51">
        <v>3125</v>
      </c>
      <c r="F50" s="36">
        <f>E50</f>
        <v>3125</v>
      </c>
      <c r="G50" s="107"/>
      <c r="H50" s="130"/>
    </row>
    <row r="51" spans="1:8" ht="16" customHeight="1" x14ac:dyDescent="0.2">
      <c r="A51" s="100"/>
      <c r="B51" s="80" t="s">
        <v>15</v>
      </c>
      <c r="C51" s="31" t="s">
        <v>57</v>
      </c>
      <c r="D51" s="91">
        <v>67</v>
      </c>
      <c r="E51" s="98">
        <v>29571</v>
      </c>
      <c r="F51" s="79">
        <f>SUM(E51:E51)</f>
        <v>29571</v>
      </c>
      <c r="G51" s="107"/>
      <c r="H51" s="130"/>
    </row>
    <row r="52" spans="1:8" ht="16" customHeight="1" x14ac:dyDescent="0.2">
      <c r="A52" s="100"/>
      <c r="B52" s="80" t="s">
        <v>151</v>
      </c>
      <c r="C52" s="31" t="s">
        <v>152</v>
      </c>
      <c r="D52" s="91">
        <v>2</v>
      </c>
      <c r="E52" s="98">
        <v>1100</v>
      </c>
      <c r="F52" s="79">
        <f>SUM(E52:E52)</f>
        <v>1100</v>
      </c>
      <c r="G52" s="107"/>
      <c r="H52" s="130"/>
    </row>
    <row r="53" spans="1:8" ht="16" customHeight="1" x14ac:dyDescent="0.2">
      <c r="A53" s="100"/>
      <c r="B53" s="143" t="s">
        <v>114</v>
      </c>
      <c r="C53" s="31" t="s">
        <v>70</v>
      </c>
      <c r="D53" s="82">
        <v>35</v>
      </c>
      <c r="E53" s="43">
        <v>21835</v>
      </c>
      <c r="F53" s="133">
        <f>SUM(E53:E55)</f>
        <v>68348</v>
      </c>
      <c r="G53" s="107"/>
      <c r="H53" s="130"/>
    </row>
    <row r="54" spans="1:8" ht="16" customHeight="1" x14ac:dyDescent="0.2">
      <c r="A54" s="100"/>
      <c r="B54" s="144"/>
      <c r="C54" s="32" t="s">
        <v>72</v>
      </c>
      <c r="D54" s="83">
        <v>34</v>
      </c>
      <c r="E54" s="44">
        <v>23030</v>
      </c>
      <c r="F54" s="137"/>
      <c r="G54" s="107"/>
      <c r="H54" s="130"/>
    </row>
    <row r="55" spans="1:8" ht="16" customHeight="1" x14ac:dyDescent="0.2">
      <c r="A55" s="100"/>
      <c r="B55" s="147"/>
      <c r="C55" s="33" t="s">
        <v>57</v>
      </c>
      <c r="D55" s="92">
        <v>43</v>
      </c>
      <c r="E55" s="99">
        <v>23483</v>
      </c>
      <c r="F55" s="138"/>
      <c r="G55" s="107"/>
      <c r="H55" s="130"/>
    </row>
    <row r="56" spans="1:8" ht="16" customHeight="1" x14ac:dyDescent="0.2">
      <c r="A56" s="100"/>
      <c r="B56" s="50" t="s">
        <v>113</v>
      </c>
      <c r="C56" s="50" t="s">
        <v>70</v>
      </c>
      <c r="D56" s="86">
        <v>5</v>
      </c>
      <c r="E56" s="51">
        <v>0</v>
      </c>
      <c r="F56" s="36">
        <f>E56</f>
        <v>0</v>
      </c>
      <c r="G56" s="107"/>
      <c r="H56" s="130"/>
    </row>
    <row r="57" spans="1:8" ht="16" customHeight="1" x14ac:dyDescent="0.2">
      <c r="A57" s="100"/>
      <c r="B57" s="50" t="s">
        <v>115</v>
      </c>
      <c r="C57" s="50" t="s">
        <v>72</v>
      </c>
      <c r="D57" s="86">
        <v>1</v>
      </c>
      <c r="E57" s="51">
        <v>610</v>
      </c>
      <c r="F57" s="36">
        <f>E57</f>
        <v>610</v>
      </c>
      <c r="G57" s="107"/>
      <c r="H57" s="130"/>
    </row>
    <row r="58" spans="1:8" ht="16" customHeight="1" x14ac:dyDescent="0.2">
      <c r="A58" s="100"/>
      <c r="B58" s="50" t="s">
        <v>134</v>
      </c>
      <c r="C58" s="50" t="s">
        <v>146</v>
      </c>
      <c r="D58" s="90">
        <v>2</v>
      </c>
      <c r="E58" s="97">
        <v>955</v>
      </c>
      <c r="F58" s="36">
        <f>E58</f>
        <v>955</v>
      </c>
      <c r="G58" s="107"/>
      <c r="H58" s="130"/>
    </row>
    <row r="59" spans="1:8" ht="16" customHeight="1" x14ac:dyDescent="0.2">
      <c r="A59" s="100"/>
      <c r="B59" s="143" t="s">
        <v>116</v>
      </c>
      <c r="C59" s="31" t="s">
        <v>72</v>
      </c>
      <c r="D59" s="82">
        <v>18</v>
      </c>
      <c r="E59" s="43">
        <v>13195</v>
      </c>
      <c r="F59" s="133">
        <f>SUM(E59:E60)</f>
        <v>57157</v>
      </c>
      <c r="G59" s="107"/>
      <c r="H59" s="130"/>
    </row>
    <row r="60" spans="1:8" ht="16" customHeight="1" x14ac:dyDescent="0.2">
      <c r="A60" s="100"/>
      <c r="B60" s="147"/>
      <c r="C60" s="33" t="s">
        <v>57</v>
      </c>
      <c r="D60" s="92">
        <v>54</v>
      </c>
      <c r="E60" s="99">
        <v>43962</v>
      </c>
      <c r="F60" s="134"/>
      <c r="G60" s="107"/>
      <c r="H60" s="130"/>
    </row>
    <row r="61" spans="1:8" ht="16" customHeight="1" x14ac:dyDescent="0.2">
      <c r="A61" s="100"/>
      <c r="B61" s="72" t="s">
        <v>128</v>
      </c>
      <c r="C61" s="31" t="s">
        <v>57</v>
      </c>
      <c r="D61" s="91">
        <v>107</v>
      </c>
      <c r="E61" s="98">
        <v>58797</v>
      </c>
      <c r="F61" s="79">
        <f>SUM(E61:E61)</f>
        <v>58797</v>
      </c>
      <c r="G61" s="107"/>
      <c r="H61" s="130"/>
    </row>
    <row r="62" spans="1:8" ht="16" customHeight="1" x14ac:dyDescent="0.2">
      <c r="A62" s="100"/>
      <c r="B62" s="72" t="s">
        <v>135</v>
      </c>
      <c r="C62" s="50" t="s">
        <v>146</v>
      </c>
      <c r="D62" s="90">
        <v>1</v>
      </c>
      <c r="E62" s="97">
        <v>385</v>
      </c>
      <c r="F62" s="36">
        <f>E62</f>
        <v>385</v>
      </c>
      <c r="G62" s="107"/>
      <c r="H62" s="130"/>
    </row>
    <row r="63" spans="1:8" ht="16" customHeight="1" x14ac:dyDescent="0.2">
      <c r="A63" s="100"/>
      <c r="B63" s="74" t="s">
        <v>153</v>
      </c>
      <c r="C63" s="50" t="s">
        <v>146</v>
      </c>
      <c r="D63" s="90">
        <v>1</v>
      </c>
      <c r="E63" s="97">
        <v>540</v>
      </c>
      <c r="F63" s="36">
        <f>E63</f>
        <v>540</v>
      </c>
      <c r="G63" s="107"/>
      <c r="H63" s="130"/>
    </row>
    <row r="64" spans="1:8" ht="16" customHeight="1" x14ac:dyDescent="0.2">
      <c r="A64" s="100"/>
      <c r="B64" s="80" t="s">
        <v>127</v>
      </c>
      <c r="C64" s="31" t="s">
        <v>57</v>
      </c>
      <c r="D64" s="91">
        <v>105</v>
      </c>
      <c r="E64" s="98">
        <v>47636</v>
      </c>
      <c r="F64" s="79">
        <f>SUM(E64:E64)</f>
        <v>47636</v>
      </c>
      <c r="G64" s="107"/>
      <c r="H64" s="130"/>
    </row>
    <row r="65" spans="1:8" ht="16" customHeight="1" x14ac:dyDescent="0.2">
      <c r="A65" s="100"/>
      <c r="B65" s="24" t="s">
        <v>129</v>
      </c>
      <c r="C65" s="24" t="s">
        <v>57</v>
      </c>
      <c r="D65" s="60">
        <v>0</v>
      </c>
      <c r="E65" s="36">
        <v>0</v>
      </c>
      <c r="F65" s="36">
        <f>E65</f>
        <v>0</v>
      </c>
      <c r="G65" s="107"/>
      <c r="H65" s="130"/>
    </row>
    <row r="66" spans="1:8" ht="16" customHeight="1" x14ac:dyDescent="0.2">
      <c r="A66" s="100"/>
      <c r="B66" s="143" t="s">
        <v>130</v>
      </c>
      <c r="C66" s="31" t="s">
        <v>57</v>
      </c>
      <c r="D66" s="91">
        <v>136</v>
      </c>
      <c r="E66" s="98">
        <v>67209</v>
      </c>
      <c r="F66" s="133">
        <f>SUM(E66:E67)</f>
        <v>72989</v>
      </c>
      <c r="G66" s="107"/>
      <c r="H66" s="130"/>
    </row>
    <row r="67" spans="1:8" ht="16" customHeight="1" x14ac:dyDescent="0.2">
      <c r="A67" s="100"/>
      <c r="B67" s="147"/>
      <c r="C67" s="33" t="s">
        <v>147</v>
      </c>
      <c r="D67" s="92">
        <v>13</v>
      </c>
      <c r="E67" s="45">
        <v>5780</v>
      </c>
      <c r="F67" s="134"/>
      <c r="G67" s="107"/>
      <c r="H67" s="130"/>
    </row>
    <row r="68" spans="1:8" ht="16" customHeight="1" x14ac:dyDescent="0.2">
      <c r="A68" s="100"/>
      <c r="B68" s="72" t="s">
        <v>154</v>
      </c>
      <c r="C68" s="24" t="s">
        <v>57</v>
      </c>
      <c r="D68" s="60">
        <v>0</v>
      </c>
      <c r="E68" s="36">
        <v>0</v>
      </c>
      <c r="F68" s="36">
        <f>E68</f>
        <v>0</v>
      </c>
      <c r="G68" s="107"/>
      <c r="H68" s="130"/>
    </row>
    <row r="69" spans="1:8" ht="16" customHeight="1" x14ac:dyDescent="0.2">
      <c r="A69" s="100"/>
      <c r="B69" s="72" t="s">
        <v>136</v>
      </c>
      <c r="C69" s="24" t="s">
        <v>57</v>
      </c>
      <c r="D69" s="60">
        <v>1</v>
      </c>
      <c r="E69" s="36">
        <v>855</v>
      </c>
      <c r="F69" s="36">
        <f>E69</f>
        <v>855</v>
      </c>
      <c r="G69" s="107"/>
      <c r="H69" s="130"/>
    </row>
    <row r="70" spans="1:8" ht="16" customHeight="1" x14ac:dyDescent="0.2">
      <c r="A70" s="100"/>
      <c r="B70" s="74" t="s">
        <v>137</v>
      </c>
      <c r="C70" s="24" t="s">
        <v>57</v>
      </c>
      <c r="D70" s="60">
        <v>1</v>
      </c>
      <c r="E70" s="47">
        <v>335</v>
      </c>
      <c r="F70" s="36">
        <f>E70</f>
        <v>335</v>
      </c>
      <c r="G70" s="107"/>
      <c r="H70" s="130"/>
    </row>
    <row r="71" spans="1:8" ht="16" customHeight="1" x14ac:dyDescent="0.2">
      <c r="A71" s="100"/>
      <c r="B71" s="50" t="s">
        <v>131</v>
      </c>
      <c r="C71" s="24" t="s">
        <v>66</v>
      </c>
      <c r="D71" s="60">
        <v>2</v>
      </c>
      <c r="E71" s="47">
        <v>585</v>
      </c>
      <c r="F71" s="36">
        <f>E71</f>
        <v>585</v>
      </c>
      <c r="G71" s="107"/>
      <c r="H71" s="130"/>
    </row>
    <row r="72" spans="1:8" ht="16" customHeight="1" x14ac:dyDescent="0.2">
      <c r="A72" s="100"/>
      <c r="B72" s="50" t="s">
        <v>132</v>
      </c>
      <c r="C72" s="50" t="s">
        <v>147</v>
      </c>
      <c r="D72" s="89">
        <v>81</v>
      </c>
      <c r="E72" s="45">
        <v>37708</v>
      </c>
      <c r="F72" s="52">
        <f t="shared" ref="F72:F75" si="2">E72</f>
        <v>37708</v>
      </c>
      <c r="G72" s="107"/>
      <c r="H72" s="130"/>
    </row>
    <row r="73" spans="1:8" ht="16" customHeight="1" x14ac:dyDescent="0.2">
      <c r="A73" s="100"/>
      <c r="B73" s="24" t="s">
        <v>138</v>
      </c>
      <c r="C73" s="24" t="s">
        <v>147</v>
      </c>
      <c r="D73" s="60">
        <v>3</v>
      </c>
      <c r="E73" s="47">
        <v>1215</v>
      </c>
      <c r="F73" s="36">
        <f t="shared" ref="F73" si="3">E73</f>
        <v>1215</v>
      </c>
      <c r="G73" s="107"/>
      <c r="H73" s="130"/>
    </row>
    <row r="74" spans="1:8" ht="16" customHeight="1" x14ac:dyDescent="0.2">
      <c r="A74" s="100"/>
      <c r="B74" s="24" t="s">
        <v>133</v>
      </c>
      <c r="C74" s="24" t="s">
        <v>147</v>
      </c>
      <c r="D74" s="60">
        <v>1</v>
      </c>
      <c r="E74" s="47">
        <v>500</v>
      </c>
      <c r="F74" s="36">
        <f t="shared" si="2"/>
        <v>500</v>
      </c>
      <c r="G74" s="107"/>
      <c r="H74" s="130"/>
    </row>
    <row r="75" spans="1:8" ht="16" customHeight="1" x14ac:dyDescent="0.2">
      <c r="A75" s="100"/>
      <c r="B75" s="24" t="s">
        <v>16</v>
      </c>
      <c r="C75" s="24" t="s">
        <v>147</v>
      </c>
      <c r="D75" s="60">
        <v>166</v>
      </c>
      <c r="E75" s="47">
        <v>68371</v>
      </c>
      <c r="F75" s="36">
        <f t="shared" si="2"/>
        <v>68371</v>
      </c>
      <c r="G75" s="107"/>
      <c r="H75" s="130"/>
    </row>
    <row r="76" spans="1:8" ht="16" customHeight="1" x14ac:dyDescent="0.2">
      <c r="A76" s="100"/>
      <c r="B76" s="24" t="s">
        <v>139</v>
      </c>
      <c r="C76" s="24" t="s">
        <v>147</v>
      </c>
      <c r="D76" s="60">
        <v>2</v>
      </c>
      <c r="E76" s="47">
        <v>1175</v>
      </c>
      <c r="F76" s="36">
        <f t="shared" ref="F76:F77" si="4">E76</f>
        <v>1175</v>
      </c>
      <c r="G76" s="107"/>
      <c r="H76" s="130"/>
    </row>
    <row r="77" spans="1:8" ht="16" customHeight="1" x14ac:dyDescent="0.2">
      <c r="A77" s="100"/>
      <c r="B77" s="24" t="s">
        <v>143</v>
      </c>
      <c r="C77" s="24" t="s">
        <v>147</v>
      </c>
      <c r="D77" s="81">
        <v>1</v>
      </c>
      <c r="E77" s="47">
        <v>250</v>
      </c>
      <c r="F77" s="36">
        <f t="shared" si="4"/>
        <v>250</v>
      </c>
      <c r="G77" s="107"/>
      <c r="H77" s="130"/>
    </row>
    <row r="78" spans="1:8" ht="16" customHeight="1" x14ac:dyDescent="0.2">
      <c r="A78" s="100"/>
      <c r="B78" s="24" t="s">
        <v>67</v>
      </c>
      <c r="C78" s="23" t="s">
        <v>66</v>
      </c>
      <c r="D78" s="93">
        <v>31</v>
      </c>
      <c r="E78" s="47">
        <v>12395</v>
      </c>
      <c r="F78" s="36">
        <f>E78</f>
        <v>12395</v>
      </c>
      <c r="G78" s="107"/>
      <c r="H78" s="130"/>
    </row>
    <row r="79" spans="1:8" ht="16" customHeight="1" thickBot="1" x14ac:dyDescent="0.25">
      <c r="A79" s="100"/>
      <c r="B79" s="23" t="s">
        <v>73</v>
      </c>
      <c r="C79" s="23" t="s">
        <v>66</v>
      </c>
      <c r="D79" s="93">
        <v>64</v>
      </c>
      <c r="E79" s="49">
        <v>12908</v>
      </c>
      <c r="F79" s="76">
        <f>E79</f>
        <v>12908</v>
      </c>
      <c r="G79" s="107"/>
      <c r="H79" s="130"/>
    </row>
    <row r="80" spans="1:8" ht="16" customHeight="1" x14ac:dyDescent="0.2">
      <c r="A80" s="148" t="s">
        <v>74</v>
      </c>
      <c r="B80" s="56" t="s">
        <v>75</v>
      </c>
      <c r="C80" s="53" t="s">
        <v>90</v>
      </c>
      <c r="D80" s="94">
        <v>69</v>
      </c>
      <c r="E80" s="54">
        <v>20645</v>
      </c>
      <c r="F80" s="66">
        <f>E80</f>
        <v>20645</v>
      </c>
      <c r="G80" s="106">
        <f>SUM(F80:F82)</f>
        <v>42140</v>
      </c>
      <c r="H80" s="130"/>
    </row>
    <row r="81" spans="1:8" ht="16" customHeight="1" x14ac:dyDescent="0.2">
      <c r="A81" s="149"/>
      <c r="B81" s="57" t="s">
        <v>77</v>
      </c>
      <c r="C81" s="24" t="s">
        <v>90</v>
      </c>
      <c r="D81" s="60">
        <v>4</v>
      </c>
      <c r="E81" s="60">
        <v>1415</v>
      </c>
      <c r="F81" s="67">
        <f>E81</f>
        <v>1415</v>
      </c>
      <c r="G81" s="151"/>
      <c r="H81" s="130"/>
    </row>
    <row r="82" spans="1:8" ht="16" customHeight="1" thickBot="1" x14ac:dyDescent="0.25">
      <c r="A82" s="150"/>
      <c r="B82" s="58" t="s">
        <v>76</v>
      </c>
      <c r="C82" s="59" t="s">
        <v>90</v>
      </c>
      <c r="D82" s="61">
        <v>62</v>
      </c>
      <c r="E82" s="61">
        <v>20080</v>
      </c>
      <c r="F82" s="68">
        <f>E82</f>
        <v>20080</v>
      </c>
      <c r="G82" s="152"/>
      <c r="H82" s="131"/>
    </row>
    <row r="85" spans="1:8" x14ac:dyDescent="0.2">
      <c r="C85" s="29" t="s">
        <v>91</v>
      </c>
      <c r="E85" s="70">
        <f>E44+E46+E56+E47+E53</f>
        <v>146455</v>
      </c>
      <c r="F85" s="70">
        <f>チラシ申込書別部数!F2</f>
        <v>146455</v>
      </c>
      <c r="G85" s="71" t="str">
        <f>IF(E85=F85,"","×")</f>
        <v/>
      </c>
    </row>
    <row r="86" spans="1:8" x14ac:dyDescent="0.2">
      <c r="C86" s="29" t="s">
        <v>92</v>
      </c>
      <c r="E86" s="70">
        <f>E19+E57+E48+E54+E59+E23+E49+E50</f>
        <v>199455</v>
      </c>
      <c r="F86" s="70">
        <f>チラシ申込書別部数!F5</f>
        <v>199455</v>
      </c>
      <c r="G86" s="71" t="str">
        <f t="shared" ref="G86:G95" si="5">IF(E86=F86,"","×")</f>
        <v/>
      </c>
    </row>
    <row r="87" spans="1:8" x14ac:dyDescent="0.2">
      <c r="B87" s="21"/>
      <c r="C87" s="35" t="s">
        <v>93</v>
      </c>
      <c r="D87" s="35"/>
      <c r="E87" s="70">
        <f>E20+E33+E36+E38+E40+E41+E42+E43+E45+E37+E39</f>
        <v>131987</v>
      </c>
      <c r="F87" s="70">
        <f>チラシ申込書別部数!F10</f>
        <v>131987</v>
      </c>
      <c r="G87" s="71" t="str">
        <f t="shared" si="5"/>
        <v/>
      </c>
    </row>
    <row r="88" spans="1:8" x14ac:dyDescent="0.2">
      <c r="A88" s="20"/>
      <c r="B88" s="21"/>
      <c r="C88" s="29" t="s">
        <v>94</v>
      </c>
      <c r="E88" s="70">
        <f>E21+E26+E31+E34+E24+E35</f>
        <v>164948</v>
      </c>
      <c r="F88" s="70">
        <f>チラシ申込書別部数!F14</f>
        <v>164948</v>
      </c>
      <c r="G88" s="71" t="str">
        <f t="shared" si="5"/>
        <v/>
      </c>
      <c r="H88" s="20"/>
    </row>
    <row r="89" spans="1:8" x14ac:dyDescent="0.2">
      <c r="C89" s="29" t="s">
        <v>95</v>
      </c>
      <c r="E89" s="70">
        <f>E16+E22+E27+E25+E29+E30</f>
        <v>149199</v>
      </c>
      <c r="F89" s="70">
        <f>チラシ申込書別部数!F18</f>
        <v>149199</v>
      </c>
      <c r="G89" s="71" t="str">
        <f t="shared" si="5"/>
        <v/>
      </c>
      <c r="H89" s="1"/>
    </row>
    <row r="90" spans="1:8" x14ac:dyDescent="0.2">
      <c r="C90" s="29" t="s">
        <v>96</v>
      </c>
      <c r="E90" s="70">
        <f>E51+E55+E60+E61+E64+E65+E66+E58+E63+E69+E70+E52+E62+E68</f>
        <v>274828</v>
      </c>
      <c r="F90" s="70">
        <f>チラシ申込書別部数!F21</f>
        <v>274828</v>
      </c>
      <c r="G90" s="71" t="str">
        <f t="shared" si="5"/>
        <v/>
      </c>
    </row>
    <row r="91" spans="1:8" x14ac:dyDescent="0.2">
      <c r="C91" s="29" t="s">
        <v>97</v>
      </c>
      <c r="E91" s="70">
        <f>E67+E71+E72+E74+E75+E78+E79+E73+E76+E77</f>
        <v>140887</v>
      </c>
      <c r="F91" s="70">
        <f>チラシ申込書別部数!F28</f>
        <v>140887</v>
      </c>
      <c r="G91" s="71" t="str">
        <f t="shared" si="5"/>
        <v/>
      </c>
      <c r="H91" s="1">
        <f>E91-F91</f>
        <v>0</v>
      </c>
    </row>
    <row r="92" spans="1:8" x14ac:dyDescent="0.2">
      <c r="C92" s="29" t="s">
        <v>98</v>
      </c>
      <c r="E92" s="70">
        <f>E6+E11+E8+E18+E17+E28+E32</f>
        <v>237540</v>
      </c>
      <c r="F92" s="70">
        <f>チラシ申込書別部数!F31</f>
        <v>237540</v>
      </c>
      <c r="G92" s="71" t="str">
        <f t="shared" si="5"/>
        <v/>
      </c>
    </row>
    <row r="93" spans="1:8" x14ac:dyDescent="0.2">
      <c r="C93" s="29" t="s">
        <v>99</v>
      </c>
      <c r="E93" s="70">
        <f>E4+E10+E7+E9+E12+E15+E14+E5+E13</f>
        <v>224845</v>
      </c>
      <c r="F93" s="70">
        <f>チラシ申込書別部数!F35</f>
        <v>224845</v>
      </c>
      <c r="G93" s="71" t="str">
        <f t="shared" si="5"/>
        <v/>
      </c>
    </row>
    <row r="94" spans="1:8" x14ac:dyDescent="0.2">
      <c r="C94" s="29" t="s">
        <v>100</v>
      </c>
      <c r="E94" s="70">
        <f>E80+E81+E82</f>
        <v>42140</v>
      </c>
      <c r="F94" s="70">
        <f>チラシ申込書別部数!F41</f>
        <v>42140</v>
      </c>
      <c r="G94" s="71" t="str">
        <f t="shared" si="5"/>
        <v/>
      </c>
    </row>
    <row r="95" spans="1:8" x14ac:dyDescent="0.2">
      <c r="C95" s="29" t="s">
        <v>101</v>
      </c>
      <c r="E95" s="70">
        <f>H4</f>
        <v>1712284</v>
      </c>
      <c r="F95" s="1">
        <f>チラシ申込書別部数!G2</f>
        <v>1712284</v>
      </c>
      <c r="G95" s="71" t="str">
        <f t="shared" si="5"/>
        <v/>
      </c>
      <c r="H95" s="1"/>
    </row>
  </sheetData>
  <autoFilter ref="A3:H82" xr:uid="{00000000-0009-0000-0000-000000000000}"/>
  <mergeCells count="29">
    <mergeCell ref="B19:B22"/>
    <mergeCell ref="H4:H82"/>
    <mergeCell ref="A4:A79"/>
    <mergeCell ref="B6:B7"/>
    <mergeCell ref="B66:B67"/>
    <mergeCell ref="B59:B60"/>
    <mergeCell ref="B31:B32"/>
    <mergeCell ref="B33:B34"/>
    <mergeCell ref="B53:B55"/>
    <mergeCell ref="B44:B45"/>
    <mergeCell ref="B47:B48"/>
    <mergeCell ref="A80:A82"/>
    <mergeCell ref="G80:G82"/>
    <mergeCell ref="B11:B12"/>
    <mergeCell ref="B16:B17"/>
    <mergeCell ref="B26:B28"/>
    <mergeCell ref="F47:F48"/>
    <mergeCell ref="F66:F67"/>
    <mergeCell ref="G4:G79"/>
    <mergeCell ref="F6:F7"/>
    <mergeCell ref="F59:F60"/>
    <mergeCell ref="F11:F12"/>
    <mergeCell ref="F53:F55"/>
    <mergeCell ref="F31:F32"/>
    <mergeCell ref="F33:F34"/>
    <mergeCell ref="F19:F22"/>
    <mergeCell ref="F16:F17"/>
    <mergeCell ref="F26:F28"/>
    <mergeCell ref="F44:F4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チラシ申込書別部数</vt:lpstr>
      <vt:lpstr>市町村別部数</vt:lpstr>
      <vt:lpstr>チラシ申込書別部数!Print_Area</vt:lpstr>
      <vt:lpstr>市町村別部数!Print_Area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則久</dc:creator>
  <cp:lastModifiedBy>高橋 書江</cp:lastModifiedBy>
  <cp:lastPrinted>2019-08-19T01:16:36Z</cp:lastPrinted>
  <dcterms:created xsi:type="dcterms:W3CDTF">2008-08-20T04:13:01Z</dcterms:created>
  <dcterms:modified xsi:type="dcterms:W3CDTF">2024-03-11T06:45:41Z</dcterms:modified>
</cp:coreProperties>
</file>