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192.168.1.1\共有\ポスメイト管理\04.集計書類\04.エリア表の更新\2023年\９月\"/>
    </mc:Choice>
  </mc:AlternateContent>
  <xr:revisionPtr revIDLastSave="0" documentId="13_ncr:1_{89CCE103-7DF5-449D-AF5C-F9097C0331C6}" xr6:coauthVersionLast="47" xr6:coauthVersionMax="47" xr10:uidLastSave="{00000000-0000-0000-0000-000000000000}"/>
  <bookViews>
    <workbookView xWindow="34875" yWindow="855" windowWidth="17715" windowHeight="13035" xr2:uid="{988BA6C5-49A7-4C66-9DBB-0C5928996FC5}"/>
  </bookViews>
  <sheets>
    <sheet name="津田沼" sheetId="1" r:id="rId1"/>
  </sheets>
  <definedNames>
    <definedName name="_xlnm.Print_Area" localSheetId="0">津田沼!$A$1:$CV$83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E82" i="1" l="1"/>
  <c r="CB82" i="1"/>
  <c r="CE78" i="1"/>
  <c r="BP76" i="1"/>
  <c r="CB78" i="1"/>
  <c r="CE73" i="1"/>
  <c r="CT70" i="1"/>
  <c r="CQ70" i="1"/>
  <c r="CT67" i="1"/>
  <c r="CB73" i="1"/>
  <c r="BM76" i="1"/>
  <c r="CE65" i="1"/>
  <c r="BP65" i="1"/>
  <c r="CB65" i="1"/>
  <c r="AM59" i="1"/>
  <c r="CE58" i="1"/>
  <c r="CQ67" i="1"/>
  <c r="CT56" i="1"/>
  <c r="BM65" i="1"/>
  <c r="Y55" i="1"/>
  <c r="U12" i="1" s="1"/>
  <c r="CB58" i="1"/>
  <c r="V55" i="1"/>
  <c r="CE51" i="1"/>
  <c r="BT12" i="1" s="1"/>
  <c r="CB51" i="1"/>
  <c r="BP51" i="1"/>
  <c r="BA51" i="1"/>
  <c r="Y51" i="1"/>
  <c r="V51" i="1"/>
  <c r="CQ56" i="1"/>
  <c r="CT49" i="1"/>
  <c r="AJ59" i="1"/>
  <c r="AM48" i="1"/>
  <c r="Y48" i="1"/>
  <c r="K46" i="1"/>
  <c r="BM51" i="1"/>
  <c r="BP42" i="1"/>
  <c r="BO12" i="1" s="1"/>
  <c r="AJ48" i="1"/>
  <c r="CQ49" i="1"/>
  <c r="AM39" i="1"/>
  <c r="H46" i="1"/>
  <c r="I69" i="1"/>
  <c r="CT37" i="1"/>
  <c r="Y37" i="1"/>
  <c r="CE36" i="1"/>
  <c r="CD12" i="1" s="1"/>
  <c r="K36" i="1"/>
  <c r="BM42" i="1"/>
  <c r="AX51" i="1"/>
  <c r="BA34" i="1"/>
  <c r="BP33" i="1"/>
  <c r="I66" i="1"/>
  <c r="CQ37" i="1"/>
  <c r="CT29" i="1"/>
  <c r="CS12" i="1" s="1"/>
  <c r="BM33" i="1"/>
  <c r="H36" i="1"/>
  <c r="CB36" i="1"/>
  <c r="BP28" i="1"/>
  <c r="K28" i="1"/>
  <c r="CE27" i="1"/>
  <c r="V37" i="1"/>
  <c r="Y26" i="1"/>
  <c r="V26" i="1"/>
  <c r="I64" i="1"/>
  <c r="AX34" i="1"/>
  <c r="CQ29" i="1"/>
  <c r="BA21" i="1"/>
  <c r="H28" i="1"/>
  <c r="CT20" i="1"/>
  <c r="K18" i="1"/>
  <c r="H18" i="1"/>
  <c r="CQ20" i="1"/>
  <c r="CB27" i="1"/>
  <c r="BM28" i="1"/>
  <c r="AX21" i="1"/>
  <c r="AJ39" i="1"/>
  <c r="I67" i="1"/>
  <c r="AW12" i="1"/>
  <c r="AC12" i="1"/>
  <c r="A12" i="1"/>
  <c r="BD3" i="1"/>
  <c r="AQ3" i="1"/>
  <c r="AR3" i="1" s="1"/>
  <c r="AS3" i="1" s="1"/>
  <c r="AT3" i="1" s="1"/>
  <c r="AU3" i="1" s="1"/>
  <c r="CE1" i="1"/>
  <c r="BG77" i="1" l="1"/>
  <c r="AR52" i="1"/>
  <c r="CJ80" i="1"/>
  <c r="I62" i="1"/>
  <c r="I63" i="1"/>
  <c r="CK71" i="1"/>
  <c r="I65" i="1"/>
  <c r="V48" i="1"/>
  <c r="P56" i="1" s="1"/>
  <c r="BE12" i="1"/>
  <c r="AF8" i="1" s="1"/>
  <c r="CI12" i="1"/>
  <c r="I68" i="1" l="1"/>
  <c r="I70" i="1" s="1"/>
</calcChain>
</file>

<file path=xl/sharedStrings.xml><?xml version="1.0" encoding="utf-8"?>
<sst xmlns="http://schemas.openxmlformats.org/spreadsheetml/2006/main" count="811" uniqueCount="760">
  <si>
    <t>折込チラシ申込書②</t>
    <phoneticPr fontId="3"/>
  </si>
  <si>
    <r>
      <t>㈱地域新聞社　</t>
    </r>
    <r>
      <rPr>
        <b/>
        <sz val="20"/>
        <rFont val="ＭＳ Ｐゴシック"/>
        <family val="3"/>
        <charset val="128"/>
      </rPr>
      <t>八千代支社</t>
    </r>
    <r>
      <rPr>
        <b/>
        <sz val="18"/>
        <rFont val="ＭＳ Ｐゴシック"/>
        <family val="3"/>
        <charset val="128"/>
      </rPr>
      <t xml:space="preserve"> </t>
    </r>
    <r>
      <rPr>
        <b/>
        <sz val="20"/>
        <rFont val="ＭＳ Ｐゴシック"/>
        <family val="3"/>
        <charset val="128"/>
      </rPr>
      <t>tel.047-480-3377／fax.047-480-3399</t>
    </r>
    <r>
      <rPr>
        <b/>
        <sz val="18"/>
        <rFont val="ＭＳ Ｐゴシック"/>
        <family val="3"/>
        <charset val="128"/>
      </rPr>
      <t xml:space="preserve">  </t>
    </r>
    <r>
      <rPr>
        <sz val="14"/>
        <rFont val="ＭＳ Ｐゴシック"/>
        <family val="3"/>
        <charset val="128"/>
      </rPr>
      <t>〒276-0036 千葉県八千代市高津679-1</t>
    </r>
    <phoneticPr fontId="3"/>
  </si>
  <si>
    <t>※太枠内をご記入ください</t>
    <rPh sb="1" eb="3">
      <t>フトワク</t>
    </rPh>
    <rPh sb="3" eb="4">
      <t>ナイ</t>
    </rPh>
    <rPh sb="6" eb="8">
      <t>キニュウ</t>
    </rPh>
    <phoneticPr fontId="3"/>
  </si>
  <si>
    <t>　※当社担当記入欄</t>
    <phoneticPr fontId="3"/>
  </si>
  <si>
    <t>発行日</t>
    <rPh sb="0" eb="3">
      <t>ハッコウビ</t>
    </rPh>
    <phoneticPr fontId="3"/>
  </si>
  <si>
    <t>お客様名</t>
    <phoneticPr fontId="3"/>
  </si>
  <si>
    <t>サイズ</t>
    <phoneticPr fontId="3"/>
  </si>
  <si>
    <t>地域新聞社担当</t>
    <rPh sb="0" eb="2">
      <t>チイキ</t>
    </rPh>
    <rPh sb="2" eb="5">
      <t>シンブンシャ</t>
    </rPh>
    <rPh sb="5" eb="7">
      <t>タントウ</t>
    </rPh>
    <phoneticPr fontId="3"/>
  </si>
  <si>
    <t>※ﾁﾗｼ不足時の調整ｴﾘｱ</t>
    <rPh sb="6" eb="7">
      <t>ジ</t>
    </rPh>
    <phoneticPr fontId="3"/>
  </si>
  <si>
    <t>納品方法</t>
    <phoneticPr fontId="3"/>
  </si>
  <si>
    <t xml:space="preserve">　 </t>
    <phoneticPr fontId="3"/>
  </si>
  <si>
    <t xml:space="preserve">納品済み  </t>
    <phoneticPr fontId="3"/>
  </si>
  <si>
    <t>伝票番号</t>
    <rPh sb="0" eb="2">
      <t>デンピョウ</t>
    </rPh>
    <rPh sb="2" eb="4">
      <t>バンゴウ</t>
    </rPh>
    <phoneticPr fontId="3"/>
  </si>
  <si>
    <t/>
  </si>
  <si>
    <t>印</t>
    <rPh sb="0" eb="1">
      <t>イン</t>
    </rPh>
    <phoneticPr fontId="3"/>
  </si>
  <si>
    <t>■お申込み締切り</t>
    <rPh sb="2" eb="4">
      <t>モウシコ</t>
    </rPh>
    <rPh sb="5" eb="7">
      <t>シメキ</t>
    </rPh>
    <phoneticPr fontId="3"/>
  </si>
  <si>
    <t>（No.</t>
    <phoneticPr fontId="3"/>
  </si>
  <si>
    <t>）</t>
    <phoneticPr fontId="3"/>
  </si>
  <si>
    <t>ルート便</t>
    <rPh sb="3" eb="4">
      <t>ビン</t>
    </rPh>
    <phoneticPr fontId="3"/>
  </si>
  <si>
    <t>引き取り</t>
    <rPh sb="0" eb="1">
      <t>ヒ</t>
    </rPh>
    <rPh sb="2" eb="3">
      <t>ト</t>
    </rPh>
    <phoneticPr fontId="3"/>
  </si>
  <si>
    <t>折込希望週の前週金曜日18：00まで</t>
    <phoneticPr fontId="3"/>
  </si>
  <si>
    <t>直納</t>
    <rPh sb="0" eb="1">
      <t>チョク</t>
    </rPh>
    <rPh sb="1" eb="2">
      <t>ノウ</t>
    </rPh>
    <phoneticPr fontId="3"/>
  </si>
  <si>
    <t>備考</t>
    <rPh sb="0" eb="2">
      <t>ビコウ</t>
    </rPh>
    <phoneticPr fontId="3"/>
  </si>
  <si>
    <t>■注文の取消・訂正について</t>
    <rPh sb="1" eb="3">
      <t>チュウモン</t>
    </rPh>
    <rPh sb="4" eb="6">
      <t>トリケシ</t>
    </rPh>
    <rPh sb="7" eb="9">
      <t>テイセイ</t>
    </rPh>
    <phoneticPr fontId="3"/>
  </si>
  <si>
    <t>TEL</t>
    <phoneticPr fontId="3"/>
  </si>
  <si>
    <t>-</t>
    <phoneticPr fontId="3"/>
  </si>
  <si>
    <t>（担当：</t>
    <rPh sb="1" eb="3">
      <t>タントウ</t>
    </rPh>
    <phoneticPr fontId="3"/>
  </si>
  <si>
    <t>様）</t>
    <rPh sb="0" eb="1">
      <t>サマ</t>
    </rPh>
    <phoneticPr fontId="3"/>
  </si>
  <si>
    <t>数量</t>
    <rPh sb="0" eb="2">
      <t>スウリョウ</t>
    </rPh>
    <phoneticPr fontId="3"/>
  </si>
  <si>
    <t>津</t>
    <rPh sb="0" eb="1">
      <t>ツ</t>
    </rPh>
    <phoneticPr fontId="3"/>
  </si>
  <si>
    <t>お任せ</t>
    <rPh sb="1" eb="2">
      <t>マカ</t>
    </rPh>
    <phoneticPr fontId="3"/>
  </si>
  <si>
    <t>納品日</t>
    <rPh sb="0" eb="3">
      <t>ノウヒンビ</t>
    </rPh>
    <phoneticPr fontId="3"/>
  </si>
  <si>
    <t>納品部数</t>
    <rPh sb="0" eb="2">
      <t>ノウヒン</t>
    </rPh>
    <rPh sb="2" eb="4">
      <t>ブスウ</t>
    </rPh>
    <phoneticPr fontId="3"/>
  </si>
  <si>
    <t>折込前週金曜18時～当週月曜18時</t>
    <rPh sb="2" eb="4">
      <t>ゼンシュウ</t>
    </rPh>
    <rPh sb="4" eb="6">
      <t>キンヨウ</t>
    </rPh>
    <rPh sb="8" eb="9">
      <t>ジ</t>
    </rPh>
    <rPh sb="10" eb="12">
      <t>トウシュウ</t>
    </rPh>
    <rPh sb="12" eb="14">
      <t>ゲツヨウ</t>
    </rPh>
    <rPh sb="16" eb="17">
      <t>ジ</t>
    </rPh>
    <phoneticPr fontId="3"/>
  </si>
  <si>
    <t>チラシ名</t>
    <rPh sb="3" eb="4">
      <t>メイ</t>
    </rPh>
    <phoneticPr fontId="3"/>
  </si>
  <si>
    <t>※余りﾁﾗｼの処理方法</t>
    <rPh sb="7" eb="9">
      <t>ショリ</t>
    </rPh>
    <rPh sb="9" eb="11">
      <t>ホウホウ</t>
    </rPh>
    <phoneticPr fontId="3"/>
  </si>
  <si>
    <t>変更料が50％発生します。</t>
    <rPh sb="0" eb="3">
      <t>ヘンコウリョウ</t>
    </rPh>
    <rPh sb="7" eb="9">
      <t>ハッセイ</t>
    </rPh>
    <phoneticPr fontId="3"/>
  </si>
  <si>
    <t>折込総数</t>
    <rPh sb="0" eb="2">
      <t>オリコミ</t>
    </rPh>
    <rPh sb="2" eb="4">
      <t>ソウスウ</t>
    </rPh>
    <phoneticPr fontId="3"/>
  </si>
  <si>
    <t>次回折込</t>
    <rPh sb="0" eb="2">
      <t>ジカイ</t>
    </rPh>
    <rPh sb="2" eb="4">
      <t>オリコミ</t>
    </rPh>
    <phoneticPr fontId="3"/>
  </si>
  <si>
    <t>※上記以降はお受けできません。</t>
    <rPh sb="1" eb="3">
      <t>ジョウキ</t>
    </rPh>
    <rPh sb="3" eb="5">
      <t>イコウ</t>
    </rPh>
    <rPh sb="7" eb="8">
      <t>ウ</t>
    </rPh>
    <phoneticPr fontId="3"/>
  </si>
  <si>
    <t>処分</t>
    <rPh sb="0" eb="2">
      <t>ショブン</t>
    </rPh>
    <phoneticPr fontId="3"/>
  </si>
  <si>
    <t>ご返却</t>
    <rPh sb="1" eb="3">
      <t>ヘンキャク</t>
    </rPh>
    <phoneticPr fontId="3"/>
  </si>
  <si>
    <t>※月曜祝日の場合は、1営業日前倒し</t>
    <rPh sb="1" eb="3">
      <t>ゲツヨウ</t>
    </rPh>
    <rPh sb="3" eb="5">
      <t>シュクジツ</t>
    </rPh>
    <rPh sb="6" eb="8">
      <t>バアイ</t>
    </rPh>
    <rPh sb="11" eb="14">
      <t>エイギョウビ</t>
    </rPh>
    <rPh sb="14" eb="16">
      <t>マエダオ</t>
    </rPh>
    <phoneticPr fontId="3"/>
  </si>
  <si>
    <t>部</t>
    <rPh sb="0" eb="1">
      <t>ブ</t>
    </rPh>
    <phoneticPr fontId="3"/>
  </si>
  <si>
    <t>習志野版</t>
    <phoneticPr fontId="3"/>
  </si>
  <si>
    <t>船橋東版</t>
    <phoneticPr fontId="3"/>
  </si>
  <si>
    <t>津田沼版</t>
    <phoneticPr fontId="3"/>
  </si>
  <si>
    <t>習志野西版</t>
    <phoneticPr fontId="3"/>
  </si>
  <si>
    <t>幕張版</t>
    <phoneticPr fontId="3"/>
  </si>
  <si>
    <t>No.</t>
    <phoneticPr fontId="3"/>
  </si>
  <si>
    <t>エリア名</t>
    <rPh sb="3" eb="4">
      <t>メイ</t>
    </rPh>
    <phoneticPr fontId="3"/>
  </si>
  <si>
    <t>部数</t>
    <rPh sb="0" eb="2">
      <t>ブスウ</t>
    </rPh>
    <phoneticPr fontId="3"/>
  </si>
  <si>
    <t>チェック欄</t>
    <rPh sb="4" eb="5">
      <t>ラン</t>
    </rPh>
    <phoneticPr fontId="3"/>
  </si>
  <si>
    <t>013001</t>
  </si>
  <si>
    <t>013028</t>
  </si>
  <si>
    <t>014001</t>
  </si>
  <si>
    <t>014042</t>
  </si>
  <si>
    <t>015001</t>
  </si>
  <si>
    <t>016001</t>
  </si>
  <si>
    <t>017001</t>
  </si>
  <si>
    <t>013002</t>
  </si>
  <si>
    <t>013029</t>
  </si>
  <si>
    <t>014002</t>
  </si>
  <si>
    <t>014043</t>
  </si>
  <si>
    <t>015002</t>
  </si>
  <si>
    <t>016002</t>
  </si>
  <si>
    <t>017002</t>
  </si>
  <si>
    <t>013003</t>
  </si>
  <si>
    <t>013030</t>
  </si>
  <si>
    <t>014003</t>
  </si>
  <si>
    <t>014044</t>
  </si>
  <si>
    <t>015003</t>
  </si>
  <si>
    <t>016052</t>
  </si>
  <si>
    <t>017003</t>
  </si>
  <si>
    <t>013004</t>
  </si>
  <si>
    <t>013031</t>
  </si>
  <si>
    <t>014004</t>
  </si>
  <si>
    <t>014045</t>
  </si>
  <si>
    <t>015004</t>
  </si>
  <si>
    <t>016056</t>
    <phoneticPr fontId="3"/>
  </si>
  <si>
    <t>017004</t>
  </si>
  <si>
    <t>藤崎</t>
  </si>
  <si>
    <t>013032</t>
  </si>
  <si>
    <t>014005</t>
  </si>
  <si>
    <t>014046</t>
  </si>
  <si>
    <t>015005</t>
  </si>
  <si>
    <t>016003</t>
  </si>
  <si>
    <t>017005</t>
  </si>
  <si>
    <t>013005</t>
  </si>
  <si>
    <t>013033</t>
  </si>
  <si>
    <t>014006</t>
  </si>
  <si>
    <t>014047</t>
  </si>
  <si>
    <t>015006</t>
  </si>
  <si>
    <t>016004</t>
  </si>
  <si>
    <t>017042</t>
  </si>
  <si>
    <t>013006</t>
  </si>
  <si>
    <t>013034</t>
  </si>
  <si>
    <t>014007</t>
  </si>
  <si>
    <t>014048</t>
  </si>
  <si>
    <t>015007</t>
  </si>
  <si>
    <t>016005</t>
  </si>
  <si>
    <t>美浜区　幕張西</t>
  </si>
  <si>
    <t>013007</t>
  </si>
  <si>
    <t>013035</t>
  </si>
  <si>
    <t>014008</t>
  </si>
  <si>
    <t>新高根</t>
  </si>
  <si>
    <t>015008</t>
  </si>
  <si>
    <t>016006</t>
  </si>
  <si>
    <t>017006</t>
  </si>
  <si>
    <t>013008</t>
  </si>
  <si>
    <t>013036</t>
  </si>
  <si>
    <t>014009</t>
  </si>
  <si>
    <t>014049</t>
  </si>
  <si>
    <t>015009</t>
  </si>
  <si>
    <t>016007</t>
  </si>
  <si>
    <t>017007</t>
  </si>
  <si>
    <t>013009</t>
  </si>
  <si>
    <t>013038</t>
  </si>
  <si>
    <t>014010</t>
  </si>
  <si>
    <t>014050</t>
  </si>
  <si>
    <t>015010</t>
  </si>
  <si>
    <t>016008</t>
  </si>
  <si>
    <t>017008</t>
  </si>
  <si>
    <t>013010</t>
  </si>
  <si>
    <t>013039</t>
  </si>
  <si>
    <t>014011</t>
  </si>
  <si>
    <t>014051</t>
  </si>
  <si>
    <t>015011</t>
  </si>
  <si>
    <t>016054</t>
    <phoneticPr fontId="3"/>
  </si>
  <si>
    <t>017009</t>
  </si>
  <si>
    <t>013011</t>
  </si>
  <si>
    <t>013040</t>
  </si>
  <si>
    <t>014012</t>
  </si>
  <si>
    <t>014052</t>
  </si>
  <si>
    <t>015012</t>
  </si>
  <si>
    <t>016051</t>
  </si>
  <si>
    <t>017010</t>
  </si>
  <si>
    <t>013012</t>
  </si>
  <si>
    <t>三山・新栄</t>
  </si>
  <si>
    <t>014013</t>
  </si>
  <si>
    <t>014053</t>
  </si>
  <si>
    <t>015013</t>
  </si>
  <si>
    <t>016053</t>
    <phoneticPr fontId="3"/>
  </si>
  <si>
    <t>017011</t>
  </si>
  <si>
    <t>013013</t>
  </si>
  <si>
    <t>013041</t>
  </si>
  <si>
    <t>014014</t>
  </si>
  <si>
    <t>014054</t>
  </si>
  <si>
    <t>015014</t>
  </si>
  <si>
    <t>京成谷津駅北</t>
  </si>
  <si>
    <t>017012</t>
    <phoneticPr fontId="3"/>
  </si>
  <si>
    <t>本大久保</t>
  </si>
  <si>
    <t>013042</t>
  </si>
  <si>
    <t>014074</t>
  </si>
  <si>
    <t>014055</t>
  </si>
  <si>
    <t>前原西</t>
  </si>
  <si>
    <t>016009</t>
  </si>
  <si>
    <t>017050</t>
    <phoneticPr fontId="3"/>
  </si>
  <si>
    <t>013014</t>
  </si>
  <si>
    <t>013043</t>
  </si>
  <si>
    <t>014015</t>
  </si>
  <si>
    <t>014056</t>
  </si>
  <si>
    <t>015015</t>
  </si>
  <si>
    <t>016010</t>
  </si>
  <si>
    <t>幕張本郷駅南</t>
  </si>
  <si>
    <t>013015</t>
  </si>
  <si>
    <t>013044</t>
  </si>
  <si>
    <t>014016</t>
  </si>
  <si>
    <t>014057</t>
  </si>
  <si>
    <t>015016</t>
  </si>
  <si>
    <t>016011</t>
  </si>
  <si>
    <t>017013</t>
  </si>
  <si>
    <t>013016</t>
  </si>
  <si>
    <t>013045</t>
  </si>
  <si>
    <t>014017</t>
  </si>
  <si>
    <t>014058</t>
  </si>
  <si>
    <t>015017</t>
  </si>
  <si>
    <t>016012</t>
  </si>
  <si>
    <t>017014</t>
  </si>
  <si>
    <t>013017</t>
  </si>
  <si>
    <t>013066</t>
  </si>
  <si>
    <t>014018</t>
  </si>
  <si>
    <t>014059</t>
  </si>
  <si>
    <t>015018</t>
  </si>
  <si>
    <t>016013</t>
  </si>
  <si>
    <t>017015</t>
  </si>
  <si>
    <t>013018</t>
  </si>
  <si>
    <t>013046</t>
  </si>
  <si>
    <t>014019</t>
  </si>
  <si>
    <t>014060</t>
  </si>
  <si>
    <t>中野木・駿河台</t>
  </si>
  <si>
    <t>016014</t>
  </si>
  <si>
    <t>017016</t>
  </si>
  <si>
    <t>013019</t>
  </si>
  <si>
    <t>013064</t>
  </si>
  <si>
    <t>014078</t>
    <phoneticPr fontId="3"/>
  </si>
  <si>
    <t>高根台</t>
  </si>
  <si>
    <t>015019</t>
  </si>
  <si>
    <t>016015</t>
  </si>
  <si>
    <t>017017</t>
  </si>
  <si>
    <t>013065</t>
  </si>
  <si>
    <t>013047</t>
  </si>
  <si>
    <t>014020</t>
  </si>
  <si>
    <t>014061</t>
  </si>
  <si>
    <t>015020</t>
  </si>
  <si>
    <t>016016</t>
  </si>
  <si>
    <t>017018</t>
  </si>
  <si>
    <t>花 咲・屋敷</t>
  </si>
  <si>
    <t>013063</t>
  </si>
  <si>
    <t>014021</t>
  </si>
  <si>
    <t>014062</t>
  </si>
  <si>
    <t>015021</t>
  </si>
  <si>
    <t>谷津駅南　</t>
  </si>
  <si>
    <t>017019</t>
  </si>
  <si>
    <t>013020</t>
  </si>
  <si>
    <t>実籾</t>
  </si>
  <si>
    <t>014022</t>
  </si>
  <si>
    <t>014063</t>
  </si>
  <si>
    <t>015022</t>
  </si>
  <si>
    <t>016017</t>
  </si>
  <si>
    <t>幕張本郷駅北</t>
  </si>
  <si>
    <t>013021</t>
  </si>
  <si>
    <t>013048</t>
  </si>
  <si>
    <t>014023</t>
  </si>
  <si>
    <t>014064</t>
  </si>
  <si>
    <t>015023</t>
  </si>
  <si>
    <t>016018</t>
  </si>
  <si>
    <t>017020</t>
  </si>
  <si>
    <t>013022</t>
  </si>
  <si>
    <t>013049</t>
  </si>
  <si>
    <t>習志野台</t>
  </si>
  <si>
    <t>014065</t>
  </si>
  <si>
    <t>015024</t>
  </si>
  <si>
    <t>016019</t>
  </si>
  <si>
    <t>017021</t>
  </si>
  <si>
    <t>013023</t>
  </si>
  <si>
    <t>013050</t>
  </si>
  <si>
    <t>014024</t>
  </si>
  <si>
    <t>014066</t>
  </si>
  <si>
    <t>015025</t>
  </si>
  <si>
    <t>016020</t>
  </si>
  <si>
    <t>017022</t>
  </si>
  <si>
    <t>013067</t>
    <phoneticPr fontId="3"/>
  </si>
  <si>
    <t>013051</t>
  </si>
  <si>
    <t>014025</t>
  </si>
  <si>
    <t>014067</t>
  </si>
  <si>
    <t>015026</t>
  </si>
  <si>
    <t>016021</t>
  </si>
  <si>
    <t>017023</t>
  </si>
  <si>
    <t>013024</t>
  </si>
  <si>
    <t>013052</t>
  </si>
  <si>
    <t>014026</t>
  </si>
  <si>
    <t>014068</t>
  </si>
  <si>
    <t>前原東</t>
  </si>
  <si>
    <t>016022</t>
  </si>
  <si>
    <t>017024</t>
  </si>
  <si>
    <t>013025</t>
  </si>
  <si>
    <t>013053</t>
  </si>
  <si>
    <t>014027</t>
  </si>
  <si>
    <t>014069</t>
  </si>
  <si>
    <t>015027</t>
  </si>
  <si>
    <t>016023</t>
  </si>
  <si>
    <t>017025</t>
  </si>
  <si>
    <t>013026</t>
  </si>
  <si>
    <t>013054</t>
  </si>
  <si>
    <t>014028</t>
  </si>
  <si>
    <t>014070</t>
  </si>
  <si>
    <t>015028</t>
  </si>
  <si>
    <t>016055</t>
    <phoneticPr fontId="3"/>
  </si>
  <si>
    <t>017026</t>
  </si>
  <si>
    <t>013027</t>
  </si>
  <si>
    <t>013055</t>
  </si>
  <si>
    <t>014029</t>
  </si>
  <si>
    <t>014071</t>
  </si>
  <si>
    <t>015029</t>
  </si>
  <si>
    <t>016024</t>
  </si>
  <si>
    <t>017027</t>
  </si>
  <si>
    <t>大久保・泉町</t>
  </si>
  <si>
    <t>013056</t>
  </si>
  <si>
    <t>014030</t>
  </si>
  <si>
    <t>014072</t>
  </si>
  <si>
    <t>015030</t>
  </si>
  <si>
    <t>016025</t>
  </si>
  <si>
    <t>017028</t>
  </si>
  <si>
    <t>013057</t>
  </si>
  <si>
    <t>014031</t>
  </si>
  <si>
    <t>014073</t>
  </si>
  <si>
    <t>015031</t>
  </si>
  <si>
    <t>016026</t>
  </si>
  <si>
    <t>017029</t>
  </si>
  <si>
    <t>東習志野</t>
  </si>
  <si>
    <t>西習志野</t>
  </si>
  <si>
    <t>014075</t>
  </si>
  <si>
    <t>015032</t>
  </si>
  <si>
    <t>016060</t>
    <phoneticPr fontId="3"/>
  </si>
  <si>
    <t>017030</t>
  </si>
  <si>
    <t>013058</t>
  </si>
  <si>
    <t>014032</t>
  </si>
  <si>
    <t>014077</t>
    <phoneticPr fontId="3"/>
  </si>
  <si>
    <t>015033</t>
  </si>
  <si>
    <t>016027</t>
    <phoneticPr fontId="3"/>
  </si>
  <si>
    <t>JR幕張駅南</t>
  </si>
  <si>
    <t>013059</t>
  </si>
  <si>
    <t>014033</t>
  </si>
  <si>
    <t>014076</t>
  </si>
  <si>
    <t>015034</t>
  </si>
  <si>
    <t>016057</t>
    <phoneticPr fontId="3"/>
  </si>
  <si>
    <t>017048</t>
    <phoneticPr fontId="3"/>
  </si>
  <si>
    <t>習志野</t>
  </si>
  <si>
    <t>014034</t>
  </si>
  <si>
    <t>松ヶ丘･坪井･古和釜</t>
  </si>
  <si>
    <t>田喜野井</t>
  </si>
  <si>
    <t>京成津田沼駅北</t>
  </si>
  <si>
    <t>017031</t>
    <phoneticPr fontId="3"/>
  </si>
  <si>
    <t>013060</t>
  </si>
  <si>
    <t>014035</t>
  </si>
  <si>
    <t>合計</t>
    <phoneticPr fontId="3"/>
  </si>
  <si>
    <t>015035</t>
  </si>
  <si>
    <t>016028</t>
  </si>
  <si>
    <t>017032</t>
  </si>
  <si>
    <t>013061</t>
  </si>
  <si>
    <t>014036</t>
  </si>
  <si>
    <t>015036</t>
  </si>
  <si>
    <t>016029</t>
  </si>
  <si>
    <t>017033</t>
  </si>
  <si>
    <t>013062</t>
  </si>
  <si>
    <t>014037</t>
  </si>
  <si>
    <t>015037</t>
  </si>
  <si>
    <t>016030</t>
  </si>
  <si>
    <t>017034</t>
  </si>
  <si>
    <t>鷺沼台</t>
  </si>
  <si>
    <t>014038</t>
  </si>
  <si>
    <t>015058</t>
    <phoneticPr fontId="3"/>
  </si>
  <si>
    <t>016059</t>
    <phoneticPr fontId="3"/>
  </si>
  <si>
    <t>017041</t>
  </si>
  <si>
    <t>014039</t>
  </si>
  <si>
    <t>015038</t>
  </si>
  <si>
    <t>016031</t>
  </si>
  <si>
    <t>JR幕張駅北</t>
  </si>
  <si>
    <t>014040</t>
  </si>
  <si>
    <t>015039</t>
  </si>
  <si>
    <t>016032</t>
  </si>
  <si>
    <t>017035</t>
  </si>
  <si>
    <t>014041</t>
  </si>
  <si>
    <t>015040</t>
  </si>
  <si>
    <t>京成津田沼駅南</t>
  </si>
  <si>
    <t>017036</t>
  </si>
  <si>
    <t>芝山</t>
  </si>
  <si>
    <t>アパート・マンションの占有率</t>
    <rPh sb="11" eb="13">
      <t>センユウ</t>
    </rPh>
    <rPh sb="13" eb="14">
      <t>リツ</t>
    </rPh>
    <phoneticPr fontId="8"/>
  </si>
  <si>
    <t>015041</t>
  </si>
  <si>
    <t>016061</t>
    <phoneticPr fontId="3"/>
  </si>
  <si>
    <t>017037</t>
  </si>
  <si>
    <t>30％以下【</t>
    <rPh sb="3" eb="5">
      <t>イカ</t>
    </rPh>
    <phoneticPr fontId="8"/>
  </si>
  <si>
    <t>】</t>
  </si>
  <si>
    <t>015042</t>
  </si>
  <si>
    <t>016033</t>
    <phoneticPr fontId="3"/>
  </si>
  <si>
    <t>017038</t>
  </si>
  <si>
    <t>市区町村</t>
    <phoneticPr fontId="3"/>
  </si>
  <si>
    <t>表示</t>
    <rPh sb="0" eb="2">
      <t>ヒョウジ</t>
    </rPh>
    <phoneticPr fontId="3"/>
  </si>
  <si>
    <t>015043</t>
  </si>
  <si>
    <t>016034</t>
  </si>
  <si>
    <t>017045</t>
    <phoneticPr fontId="3"/>
  </si>
  <si>
    <t>千葉市花見川区</t>
    <phoneticPr fontId="3"/>
  </si>
  <si>
    <t>015044</t>
  </si>
  <si>
    <t>016035</t>
  </si>
  <si>
    <t>017039</t>
  </si>
  <si>
    <t>千葉市美浜区</t>
    <phoneticPr fontId="3"/>
  </si>
  <si>
    <t>015045</t>
    <phoneticPr fontId="3"/>
  </si>
  <si>
    <t>016058</t>
    <phoneticPr fontId="3"/>
  </si>
  <si>
    <t>017040</t>
  </si>
  <si>
    <t>花見川区・習志野市　混合</t>
    <rPh sb="0" eb="4">
      <t>ハナミガワク</t>
    </rPh>
    <rPh sb="5" eb="9">
      <t>ナラシノシ</t>
    </rPh>
    <rPh sb="10" eb="12">
      <t>コンゴウ</t>
    </rPh>
    <phoneticPr fontId="3"/>
  </si>
  <si>
    <t>折込料金表
（税別）</t>
    <phoneticPr fontId="3"/>
  </si>
  <si>
    <t>サ イ ズ</t>
  </si>
  <si>
    <t>単価</t>
    <rPh sb="0" eb="2">
      <t>タンカ</t>
    </rPh>
    <phoneticPr fontId="3"/>
  </si>
  <si>
    <t>厚物</t>
    <rPh sb="0" eb="1">
      <t>アツ</t>
    </rPh>
    <rPh sb="1" eb="2">
      <t>モノ</t>
    </rPh>
    <phoneticPr fontId="3"/>
  </si>
  <si>
    <t>015056</t>
    <phoneticPr fontId="3"/>
  </si>
  <si>
    <t>016036</t>
  </si>
  <si>
    <t>017043</t>
  </si>
  <si>
    <t>習志野市</t>
    <phoneticPr fontId="3"/>
  </si>
  <si>
    <t xml:space="preserve">    A6～B5・はがき（折なし）</t>
    <phoneticPr fontId="3"/>
  </si>
  <si>
    <t>飯山満</t>
  </si>
  <si>
    <t>鷺沼</t>
  </si>
  <si>
    <t>017044</t>
  </si>
  <si>
    <t>習志野市・花見川区　混合</t>
    <rPh sb="0" eb="4">
      <t>ナラシノシ</t>
    </rPh>
    <rPh sb="5" eb="8">
      <t>ハナミガワ</t>
    </rPh>
    <rPh sb="8" eb="9">
      <t>ク</t>
    </rPh>
    <rPh sb="10" eb="12">
      <t>コンゴウ</t>
    </rPh>
    <phoneticPr fontId="3"/>
  </si>
  <si>
    <t xml:space="preserve">    Ａ　4　（折なし）</t>
    <rPh sb="9" eb="10">
      <t>オリ</t>
    </rPh>
    <phoneticPr fontId="3"/>
  </si>
  <si>
    <t>015046</t>
  </si>
  <si>
    <t>016037</t>
  </si>
  <si>
    <t>017046</t>
    <phoneticPr fontId="3"/>
  </si>
  <si>
    <t>習志野市・船橋市　混合</t>
    <rPh sb="0" eb="4">
      <t>ナラシノシ</t>
    </rPh>
    <rPh sb="5" eb="8">
      <t>フナバシシ</t>
    </rPh>
    <rPh sb="9" eb="11">
      <t>コンゴウ</t>
    </rPh>
    <phoneticPr fontId="3"/>
  </si>
  <si>
    <t xml:space="preserve">    Ｂ　4　（折なし）</t>
    <phoneticPr fontId="3"/>
  </si>
  <si>
    <t>015047</t>
  </si>
  <si>
    <t>016038</t>
  </si>
  <si>
    <t>美浜区打瀬</t>
    <rPh sb="0" eb="3">
      <t>ミハマク</t>
    </rPh>
    <rPh sb="3" eb="4">
      <t>ウ</t>
    </rPh>
    <rPh sb="4" eb="5">
      <t>セ</t>
    </rPh>
    <phoneticPr fontId="3"/>
  </si>
  <si>
    <t>船橋市</t>
    <phoneticPr fontId="3"/>
  </si>
  <si>
    <t>　</t>
  </si>
  <si>
    <t xml:space="preserve">    Ａ3（二つ折り納品）</t>
  </si>
  <si>
    <t>015048</t>
  </si>
  <si>
    <t>016039</t>
  </si>
  <si>
    <t>017047</t>
    <phoneticPr fontId="3"/>
  </si>
  <si>
    <t>船橋市・習志野市　混合</t>
    <rPh sb="0" eb="3">
      <t>フナバシシ</t>
    </rPh>
    <rPh sb="9" eb="11">
      <t>コンゴウ</t>
    </rPh>
    <phoneticPr fontId="3"/>
  </si>
  <si>
    <t xml:space="preserve">    Ｂ3（二つ折り納品）</t>
  </si>
  <si>
    <t>015049</t>
  </si>
  <si>
    <t>016040</t>
  </si>
  <si>
    <t>017049</t>
    <phoneticPr fontId="3"/>
  </si>
  <si>
    <t>部</t>
    <phoneticPr fontId="3"/>
  </si>
  <si>
    <t>※四六判91ｋｇ以上は厚物となります。（裁断により多少の誤差あり。1部あたりのｇ基準あり。）
※【併配】【折物】【特殊形状】の料金は別途お見積りさせていただきますので、お問合せください。</t>
    <phoneticPr fontId="3"/>
  </si>
  <si>
    <t>015050</t>
  </si>
  <si>
    <t>016041</t>
  </si>
  <si>
    <t>美浜区若葉</t>
    <rPh sb="0" eb="3">
      <t>ミハマク</t>
    </rPh>
    <rPh sb="3" eb="5">
      <t>ワカバ</t>
    </rPh>
    <phoneticPr fontId="3"/>
  </si>
  <si>
    <t>※表示欄に「●」を入力すると、その市に
　　　　　　該当するエリア番号の色が変わります。</t>
    <phoneticPr fontId="3"/>
  </si>
  <si>
    <t>015051</t>
  </si>
  <si>
    <t>016042</t>
  </si>
  <si>
    <t>015052</t>
  </si>
  <si>
    <t>016043</t>
  </si>
  <si>
    <t>015053</t>
  </si>
  <si>
    <t>袖ヶ浦</t>
  </si>
  <si>
    <t>引取料</t>
    <rPh sb="0" eb="3">
      <t>ヒキトリリョウ</t>
    </rPh>
    <phoneticPr fontId="3"/>
  </si>
  <si>
    <t>1万部未満…3000円（税別）</t>
    <rPh sb="1" eb="3">
      <t>マンブ</t>
    </rPh>
    <rPh sb="3" eb="5">
      <t>ミマン</t>
    </rPh>
    <rPh sb="10" eb="11">
      <t>エン</t>
    </rPh>
    <rPh sb="12" eb="14">
      <t>ゼイベツ</t>
    </rPh>
    <phoneticPr fontId="3"/>
  </si>
  <si>
    <t>015054</t>
  </si>
  <si>
    <t>016044</t>
  </si>
  <si>
    <t>1万部以上…1部につき0.3円（税別）</t>
    <rPh sb="1" eb="3">
      <t>マンブ</t>
    </rPh>
    <rPh sb="3" eb="5">
      <t>イジョウ</t>
    </rPh>
    <rPh sb="7" eb="8">
      <t>ブ</t>
    </rPh>
    <rPh sb="14" eb="15">
      <t>エン</t>
    </rPh>
    <rPh sb="16" eb="18">
      <t>ゼイベツ</t>
    </rPh>
    <phoneticPr fontId="3"/>
  </si>
  <si>
    <t>※天災や感染症の蔓延により、エリアによって配布出来ない場合もございます。</t>
    <rPh sb="1" eb="3">
      <t>テンサイ</t>
    </rPh>
    <rPh sb="4" eb="7">
      <t>カンセンショウ</t>
    </rPh>
    <rPh sb="8" eb="10">
      <t>マンエン</t>
    </rPh>
    <rPh sb="21" eb="23">
      <t>ハイフ</t>
    </rPh>
    <rPh sb="23" eb="25">
      <t>デキ</t>
    </rPh>
    <rPh sb="27" eb="29">
      <t>バアイ</t>
    </rPh>
    <phoneticPr fontId="3"/>
  </si>
  <si>
    <t>015055</t>
  </si>
  <si>
    <t>016045</t>
  </si>
  <si>
    <t>納品先</t>
    <rPh sb="0" eb="3">
      <t>ノウヒンサキ</t>
    </rPh>
    <phoneticPr fontId="3"/>
  </si>
  <si>
    <t>㈱地域新聞社　千葉配送センター</t>
    <rPh sb="1" eb="5">
      <t>チイキシンブン</t>
    </rPh>
    <rPh sb="5" eb="6">
      <t>シャ</t>
    </rPh>
    <rPh sb="7" eb="9">
      <t>チバ</t>
    </rPh>
    <rPh sb="9" eb="11">
      <t>ハイソウ</t>
    </rPh>
    <phoneticPr fontId="3"/>
  </si>
  <si>
    <t>※エリア部数と同数の折込をご希望の場合は『●』を、少ない部数をご希望の場合は数字を、</t>
    <phoneticPr fontId="3"/>
  </si>
  <si>
    <t>滝台･薬円台</t>
  </si>
  <si>
    <t>016046</t>
  </si>
  <si>
    <t xml:space="preserve">   チェック欄に入力ください。</t>
    <phoneticPr fontId="3"/>
  </si>
  <si>
    <t>016047</t>
  </si>
  <si>
    <t>　　　tel.047-489-6133</t>
    <phoneticPr fontId="3"/>
  </si>
  <si>
    <t>※水曜・木曜・金曜の3日間で配布となります。（時期によっては変則発行になる場合がございます。</t>
    <phoneticPr fontId="3"/>
  </si>
  <si>
    <t>秋津</t>
  </si>
  <si>
    <t xml:space="preserve">〒276-0004　千葉県八千代市島田台981-1 </t>
    <phoneticPr fontId="3"/>
  </si>
  <si>
    <t xml:space="preserve">   詳しくはお問合せください）</t>
    <phoneticPr fontId="3"/>
  </si>
  <si>
    <t>016048</t>
  </si>
  <si>
    <t>受付時間</t>
    <rPh sb="0" eb="4">
      <t>ウケツケジカン</t>
    </rPh>
    <phoneticPr fontId="3"/>
  </si>
  <si>
    <t>月・金：8時～17時</t>
  </si>
  <si>
    <t>※土日祝日は休業。
月曜祝日の場合は、15時まで納品受付</t>
    <phoneticPr fontId="3"/>
  </si>
  <si>
    <t>※配布部数はエリア内にある実際の世帯数と一致しない場合がございます。</t>
    <phoneticPr fontId="3"/>
  </si>
  <si>
    <t>016049</t>
  </si>
  <si>
    <t>火：納品不可</t>
    <rPh sb="2" eb="6">
      <t>ノウヒンフカ</t>
    </rPh>
    <phoneticPr fontId="3"/>
  </si>
  <si>
    <t>※梱包の都合上、1エリア 200部以上（200部以下のエリア、調整、厚物・特殊サイズは対象外）での</t>
    <phoneticPr fontId="3"/>
  </si>
  <si>
    <t>016050</t>
  </si>
  <si>
    <t>水・木：9時～17時</t>
    <phoneticPr fontId="3"/>
  </si>
  <si>
    <t xml:space="preserve">   折込数量の設定をお勧めします。</t>
    <phoneticPr fontId="3"/>
  </si>
  <si>
    <t>香澄</t>
  </si>
  <si>
    <t>藤崎１・４</t>
  </si>
  <si>
    <t>藤崎5</t>
  </si>
  <si>
    <t>藤崎5・６</t>
  </si>
  <si>
    <t>藤崎７</t>
  </si>
  <si>
    <t>本大久保１</t>
  </si>
  <si>
    <t>本大久保２Ａ</t>
  </si>
  <si>
    <t>本大久保２Ｂ</t>
  </si>
  <si>
    <t>本大久保３Ａ</t>
  </si>
  <si>
    <t>本大久保３Ｂ</t>
  </si>
  <si>
    <t>本大久保４Ａ</t>
  </si>
  <si>
    <t>本大久保４Ｂ</t>
  </si>
  <si>
    <t>本大久保４Ｃ</t>
  </si>
  <si>
    <t>本大久保５</t>
  </si>
  <si>
    <t>花咲１Ａ</t>
  </si>
  <si>
    <t>花咲１Ｂ</t>
  </si>
  <si>
    <t>花咲２</t>
  </si>
  <si>
    <t>屋敷１</t>
  </si>
  <si>
    <t>屋敷３</t>
  </si>
  <si>
    <t>屋敷４・５</t>
  </si>
  <si>
    <t>屋敷4 ｸﾞﾗﾝｼﾃｨﾐﾚﾅ</t>
  </si>
  <si>
    <t>大久保１Ａ</t>
  </si>
  <si>
    <t>大久保１Ｂ</t>
  </si>
  <si>
    <t>大久保１Ｃ</t>
  </si>
  <si>
    <t>大久保２A</t>
  </si>
  <si>
    <t>大久保２B</t>
  </si>
  <si>
    <t>大久保３</t>
  </si>
  <si>
    <t>大久保４</t>
  </si>
  <si>
    <t>泉町２</t>
  </si>
  <si>
    <t>泉町３</t>
  </si>
  <si>
    <t>三山１Ａ</t>
  </si>
  <si>
    <t>三山１Ｂ</t>
  </si>
  <si>
    <t>三山２</t>
  </si>
  <si>
    <t>三山３</t>
  </si>
  <si>
    <t>三山４</t>
  </si>
  <si>
    <t>三山５</t>
  </si>
  <si>
    <t>三山６</t>
  </si>
  <si>
    <t>三山７</t>
  </si>
  <si>
    <t>三山８</t>
  </si>
  <si>
    <t>三山９Ａ</t>
  </si>
  <si>
    <t>三山９Ｂ</t>
  </si>
  <si>
    <t>新栄</t>
  </si>
  <si>
    <t>実籾１Ａ</t>
  </si>
  <si>
    <t xml:space="preserve">実籾１Ｂ  </t>
  </si>
  <si>
    <t>実籾４Ａ</t>
  </si>
  <si>
    <t>実籾４Ｂ</t>
  </si>
  <si>
    <t>実籾４Ｃ</t>
  </si>
  <si>
    <t>実籾4Ｄ</t>
  </si>
  <si>
    <t>実籾２・３</t>
  </si>
  <si>
    <t>実籾2</t>
  </si>
  <si>
    <t>長作町A</t>
  </si>
  <si>
    <t>長作町B</t>
  </si>
  <si>
    <t>習志野５A</t>
  </si>
  <si>
    <t>習志野5B</t>
  </si>
  <si>
    <t>東習志野１</t>
  </si>
  <si>
    <t>東習志野２</t>
  </si>
  <si>
    <t>東習志野３</t>
  </si>
  <si>
    <t>東習志野４Ａ</t>
  </si>
  <si>
    <t>東習志野４B</t>
  </si>
  <si>
    <t>東習志野５Ａ</t>
  </si>
  <si>
    <t>東習志野５Ｂ</t>
  </si>
  <si>
    <t>東習志野６</t>
  </si>
  <si>
    <t>習志野１</t>
  </si>
  <si>
    <t>習志野２</t>
  </si>
  <si>
    <t>鷺沼台３</t>
  </si>
  <si>
    <t>鷺沼台３・４</t>
  </si>
  <si>
    <t>鷺沼台４</t>
  </si>
  <si>
    <t>習志野台1A</t>
  </si>
  <si>
    <t>習志野台1B</t>
  </si>
  <si>
    <t>習志野台２A</t>
  </si>
  <si>
    <t>習志野台２B</t>
  </si>
  <si>
    <t>習志野台２C</t>
  </si>
  <si>
    <t>習志野台３A</t>
  </si>
  <si>
    <t>習志野台３B団</t>
  </si>
  <si>
    <t>習志野台３C団</t>
  </si>
  <si>
    <t>習志野台４A</t>
  </si>
  <si>
    <t>習志野台４B</t>
  </si>
  <si>
    <t>習志野台４C</t>
  </si>
  <si>
    <t>習志野台４D</t>
  </si>
  <si>
    <t>習志野台４E</t>
  </si>
  <si>
    <t>習志野台４F</t>
  </si>
  <si>
    <t>習志野台4Ｇ</t>
  </si>
  <si>
    <t>習志野台５A</t>
  </si>
  <si>
    <t xml:space="preserve">習志野台５B </t>
  </si>
  <si>
    <t>習志野台５C</t>
  </si>
  <si>
    <t>習志野台６A団</t>
  </si>
  <si>
    <t>習志野台６B</t>
  </si>
  <si>
    <t>習志野台6C・2D</t>
  </si>
  <si>
    <t xml:space="preserve">習志野台７ </t>
  </si>
  <si>
    <t>習志野台８A</t>
  </si>
  <si>
    <t>習志野台８B</t>
  </si>
  <si>
    <t>習志野台８C</t>
  </si>
  <si>
    <t>西習志野１A</t>
  </si>
  <si>
    <t>西習志野１B</t>
  </si>
  <si>
    <t>西習志野2A</t>
  </si>
  <si>
    <t>西習志野２B</t>
  </si>
  <si>
    <t>西習志野３A</t>
  </si>
  <si>
    <t>西習志野３B</t>
  </si>
  <si>
    <t>西習志野４</t>
  </si>
  <si>
    <t>七林町</t>
  </si>
  <si>
    <t>芝山１</t>
  </si>
  <si>
    <t>芝山1.3団</t>
  </si>
  <si>
    <t>芝山２　団</t>
  </si>
  <si>
    <t>芝山３　団</t>
  </si>
  <si>
    <t>芝山４</t>
  </si>
  <si>
    <t>芝山５A</t>
  </si>
  <si>
    <t>芝山５B</t>
  </si>
  <si>
    <t>芝山６A</t>
  </si>
  <si>
    <t>芝山６B</t>
  </si>
  <si>
    <t>芝山７</t>
  </si>
  <si>
    <t>新高根１</t>
  </si>
  <si>
    <t>新高根２</t>
  </si>
  <si>
    <t>新高根３</t>
  </si>
  <si>
    <t>新高根４</t>
  </si>
  <si>
    <t>新高根５A</t>
  </si>
  <si>
    <t>新高根５B</t>
  </si>
  <si>
    <t>新高根６</t>
  </si>
  <si>
    <t>高根台１A団</t>
  </si>
  <si>
    <t>高根台1B団</t>
  </si>
  <si>
    <t>高根台２A　団</t>
  </si>
  <si>
    <t>高根台２B　団</t>
  </si>
  <si>
    <t>高根台３A　団</t>
  </si>
  <si>
    <t>高根台３B　団</t>
  </si>
  <si>
    <t>高根台３C　団</t>
  </si>
  <si>
    <t>高根台４</t>
  </si>
  <si>
    <t>高根台５　団</t>
  </si>
  <si>
    <t>高根台６</t>
  </si>
  <si>
    <t>高根台７A</t>
  </si>
  <si>
    <t>高根台７B</t>
  </si>
  <si>
    <t>松ヶ丘１A</t>
  </si>
  <si>
    <t>松ヶ丘１B</t>
  </si>
  <si>
    <t>松ヶ丘２</t>
  </si>
  <si>
    <t>松ヶ丘３A</t>
  </si>
  <si>
    <t>松ヶ丘３B</t>
  </si>
  <si>
    <t>松ヶ丘３C</t>
  </si>
  <si>
    <t>松ヶ丘４A</t>
  </si>
  <si>
    <t>松ヶ丘４B</t>
  </si>
  <si>
    <t>松ヶ丘５</t>
  </si>
  <si>
    <t>坪井西1</t>
  </si>
  <si>
    <t>坪井町東1･西2（坪井市民の森）</t>
  </si>
  <si>
    <t>坪井東5・6</t>
  </si>
  <si>
    <t>坪井東2</t>
  </si>
  <si>
    <t>坪井東3A・4・5</t>
  </si>
  <si>
    <t>坪井東3B</t>
  </si>
  <si>
    <t>古和釜</t>
  </si>
  <si>
    <t>前原西1Ａ</t>
  </si>
  <si>
    <t>前原西1Ｂ</t>
  </si>
  <si>
    <t>前原西1Ｃ</t>
  </si>
  <si>
    <t>前原西2Ａ</t>
  </si>
  <si>
    <t>前原西2Ｂ</t>
  </si>
  <si>
    <t>前原西2.3</t>
  </si>
  <si>
    <t>前原西3</t>
  </si>
  <si>
    <t>前原西4Ａ</t>
  </si>
  <si>
    <t>前原西4Ｂ</t>
  </si>
  <si>
    <t>前原西5</t>
  </si>
  <si>
    <t>前原西6</t>
  </si>
  <si>
    <t>前原西7</t>
  </si>
  <si>
    <t>前原西6.8</t>
  </si>
  <si>
    <t>前原西8</t>
  </si>
  <si>
    <t>中野木1</t>
  </si>
  <si>
    <t>中野木2</t>
  </si>
  <si>
    <t>駿河台2Ａ</t>
  </si>
  <si>
    <t>駿河台2Ｂ</t>
  </si>
  <si>
    <t>前原東1</t>
  </si>
  <si>
    <t>前原東2</t>
  </si>
  <si>
    <t>前原東2.3</t>
  </si>
  <si>
    <t>前原東3</t>
  </si>
  <si>
    <t>前原東4</t>
  </si>
  <si>
    <t>前原東5Ａ</t>
  </si>
  <si>
    <t>前原東5Ｂ</t>
  </si>
  <si>
    <t>前原東6</t>
  </si>
  <si>
    <t>田喜野井1Ａ</t>
  </si>
  <si>
    <t>田喜野井1Ｂ</t>
  </si>
  <si>
    <t>田喜野井2</t>
  </si>
  <si>
    <t>田喜野井3</t>
  </si>
  <si>
    <t>田喜野井4</t>
  </si>
  <si>
    <t>田喜野井5</t>
  </si>
  <si>
    <t>田喜野井6</t>
  </si>
  <si>
    <t>田喜野井7</t>
  </si>
  <si>
    <t>飯山満2Ａ</t>
  </si>
  <si>
    <t>飯山満2Ｂ</t>
  </si>
  <si>
    <t>飯山満2C</t>
  </si>
  <si>
    <t>飯山満2D</t>
  </si>
  <si>
    <t>二宮1Ａ</t>
  </si>
  <si>
    <t>二宮1Ｂ</t>
  </si>
  <si>
    <t>二宮2</t>
  </si>
  <si>
    <t>飯山満2.3</t>
  </si>
  <si>
    <t>飯山満3Ａ</t>
  </si>
  <si>
    <t>飯山満3Ｂ</t>
  </si>
  <si>
    <t>飯山満3Ｃ　</t>
  </si>
  <si>
    <t>飯山満3Ｄ</t>
  </si>
  <si>
    <t>飯山満３E</t>
  </si>
  <si>
    <t>滝台1</t>
  </si>
  <si>
    <t>滝台2</t>
  </si>
  <si>
    <t>薬円台1</t>
  </si>
  <si>
    <t>薬円台2</t>
  </si>
  <si>
    <t>薬円台3</t>
  </si>
  <si>
    <t>薬円台4Ａ</t>
  </si>
  <si>
    <t>薬円台4Ｂ</t>
  </si>
  <si>
    <t>薬円台5Ａ</t>
  </si>
  <si>
    <t>薬円台5Ｂ</t>
  </si>
  <si>
    <t>薬円台6</t>
  </si>
  <si>
    <t>谷津１A</t>
  </si>
  <si>
    <t>谷津１B</t>
  </si>
  <si>
    <t>谷津1Ｃ・奏の杜3</t>
  </si>
  <si>
    <t>谷津1D（津田沼ザ・タワー）</t>
  </si>
  <si>
    <t>谷津１・７</t>
  </si>
  <si>
    <t>谷津５</t>
  </si>
  <si>
    <t>谷津５A</t>
  </si>
  <si>
    <t>谷津５B</t>
  </si>
  <si>
    <t>谷津６A</t>
  </si>
  <si>
    <t>谷津６B</t>
  </si>
  <si>
    <t>奏の杜1</t>
  </si>
  <si>
    <t>奏の杜2Ａ</t>
  </si>
  <si>
    <t>奏の杜2B</t>
  </si>
  <si>
    <t>谷津２A</t>
  </si>
  <si>
    <t>谷津２B</t>
  </si>
  <si>
    <t>谷津２・４</t>
  </si>
  <si>
    <t>谷津３A団</t>
  </si>
  <si>
    <t>谷津３B</t>
  </si>
  <si>
    <t>谷津３C</t>
  </si>
  <si>
    <t>谷津３D</t>
  </si>
  <si>
    <t>谷津４</t>
  </si>
  <si>
    <t>津田沼１A</t>
  </si>
  <si>
    <t>津田沼１B</t>
  </si>
  <si>
    <t>津田沼２A</t>
  </si>
  <si>
    <t>津田沼２B</t>
  </si>
  <si>
    <t>津田沼３A</t>
  </si>
  <si>
    <t>津田沼３B</t>
  </si>
  <si>
    <t>鷺沼台1</t>
  </si>
  <si>
    <t>鷺沼台2</t>
  </si>
  <si>
    <t>鷺沼2A</t>
  </si>
  <si>
    <t>藤崎2A</t>
  </si>
  <si>
    <t>藤崎2B</t>
  </si>
  <si>
    <t>藤崎2C</t>
  </si>
  <si>
    <t>藤崎3A</t>
  </si>
  <si>
    <t>藤崎3B</t>
  </si>
  <si>
    <t>津田沼4</t>
  </si>
  <si>
    <t>津田沼5</t>
  </si>
  <si>
    <t>津田沼6A</t>
  </si>
  <si>
    <t>津田沼6B</t>
  </si>
  <si>
    <t>津田沼7A</t>
  </si>
  <si>
    <t>津田沼7B</t>
  </si>
  <si>
    <t>袖ケ浦1・谷津3</t>
  </si>
  <si>
    <t>鷺沼1</t>
  </si>
  <si>
    <t>鷺沼2</t>
  </si>
  <si>
    <t>鷺沼3A</t>
  </si>
  <si>
    <t>鷺沼3B</t>
  </si>
  <si>
    <t>鷺沼4</t>
  </si>
  <si>
    <t>袖ヶ浦1</t>
  </si>
  <si>
    <t>袖ヶ浦2　団</t>
  </si>
  <si>
    <t>袖ヶ浦3A　団</t>
  </si>
  <si>
    <t>袖ヶ浦3B　団</t>
  </si>
  <si>
    <t>袖ヶ浦4.5</t>
  </si>
  <si>
    <t>袖ヶ浦5A　</t>
  </si>
  <si>
    <t>袖ヶ浦6</t>
  </si>
  <si>
    <t>秋津1　団</t>
  </si>
  <si>
    <t>秋津2　団</t>
  </si>
  <si>
    <t>秋津3.4</t>
  </si>
  <si>
    <t>秋津5</t>
  </si>
  <si>
    <t>香澄1　団</t>
  </si>
  <si>
    <t>香澄2.3</t>
  </si>
  <si>
    <t>香澄4.5.6</t>
  </si>
  <si>
    <t>幕張西1</t>
  </si>
  <si>
    <t>幕張西2</t>
  </si>
  <si>
    <t>幕張西3</t>
  </si>
  <si>
    <t>幕張西5．6</t>
  </si>
  <si>
    <t>浜田･幕張西4</t>
  </si>
  <si>
    <t>浜田1（ｺﾛﾝﾌﾞｽｼﾃｨ）</t>
  </si>
  <si>
    <t>幕張本郷1A　</t>
  </si>
  <si>
    <t>幕張本郷1B</t>
  </si>
  <si>
    <t>幕張本郷1.2</t>
  </si>
  <si>
    <t>幕張本郷2A　</t>
  </si>
  <si>
    <t>幕張本郷2B　</t>
  </si>
  <si>
    <t>幕張本郷3A</t>
  </si>
  <si>
    <t>幕張本郷3B</t>
  </si>
  <si>
    <t>幕張本郷3C</t>
  </si>
  <si>
    <t>幕張本郷4</t>
  </si>
  <si>
    <t>幕張本郷5A</t>
  </si>
  <si>
    <t>幕張本郷5B</t>
  </si>
  <si>
    <t>幕張本郷6</t>
  </si>
  <si>
    <t>幕張本郷7A</t>
  </si>
  <si>
    <t>幕張本郷7B</t>
  </si>
  <si>
    <t>幕張本郷7C</t>
  </si>
  <si>
    <t>幕張町1A</t>
  </si>
  <si>
    <t>幕張町1B</t>
  </si>
  <si>
    <t>幕張町1.2.3</t>
  </si>
  <si>
    <t>幕張町2</t>
  </si>
  <si>
    <t>幕張町3.4B</t>
  </si>
  <si>
    <t>幕張町4・5</t>
  </si>
  <si>
    <t>幕張町5A</t>
  </si>
  <si>
    <t>幕張町5B</t>
  </si>
  <si>
    <t>幕張町5C</t>
  </si>
  <si>
    <t>幕張町5D</t>
  </si>
  <si>
    <t>幕張町5E</t>
  </si>
  <si>
    <t>幕張町3</t>
  </si>
  <si>
    <t>幕張町3.4</t>
  </si>
  <si>
    <t>幕張町4</t>
  </si>
  <si>
    <t>幕張町4.6</t>
  </si>
  <si>
    <t>幕張町6</t>
  </si>
  <si>
    <t>武石町2</t>
  </si>
  <si>
    <t>打瀬２A</t>
  </si>
  <si>
    <t>打瀬１A</t>
  </si>
  <si>
    <t>打瀬２B</t>
  </si>
  <si>
    <t>打瀬３Ａ</t>
  </si>
  <si>
    <t>打瀬3Ｂ</t>
  </si>
  <si>
    <t>打瀬１B</t>
  </si>
  <si>
    <t>打瀬１C</t>
  </si>
  <si>
    <t>打瀬1Ｄ</t>
  </si>
  <si>
    <t>打瀬2Ｃ</t>
  </si>
  <si>
    <t>打瀬1E</t>
  </si>
  <si>
    <t>若葉A（ｸﾛｽﾀﾜｰ＆ﾚｼﾞﾃﾞﾝｽ）</t>
  </si>
  <si>
    <t>若葉B（ｽｶｲﾂｸﾞﾗﾝﾄﾞﾀﾜｰ）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</si>
</sst>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yyyy&quot;年&quot;m&quot;月分&quot;"/>
    <numFmt numFmtId="177" formatCode="m/d"/>
    <numFmt numFmtId="178" formatCode="m/d;@"/>
    <numFmt numFmtId="179" formatCode="&quot;更新日　&quot;yyyy/m/d"/>
    <numFmt numFmtId="180" formatCode="#,##0_);[Red]\(#,##0\)"/>
    <numFmt numFmtId="181" formatCode="#,###&quot;部&quot;"/>
    <numFmt numFmtId="182" formatCode="#&quot;ｴﾘｱ&quot;"/>
    <numFmt numFmtId="183" formatCode="0.0"/>
  </numFmts>
  <fonts count="23" x14ac:knownFonts="1">
    <font>
      <sz val="11"/>
      <name val="ＭＳ Ｐゴシック"/>
      <family val="3"/>
      <charset val="128"/>
    </font>
    <font>
      <sz val="11"/>
      <name val="ＭＳ Ｐゴシック"/>
      <family val="3"/>
      <charset val="128"/>
    </font>
    <font>
      <sz val="36"/>
      <name val="ＭＳ Ｐゴシック"/>
      <family val="3"/>
      <charset val="128"/>
    </font>
    <font>
      <sz val="6"/>
      <name val="ＭＳ Ｐゴシック"/>
      <family val="3"/>
      <charset val="128"/>
    </font>
    <font>
      <b/>
      <sz val="18"/>
      <name val="ＭＳ Ｐゴシック"/>
      <family val="3"/>
      <charset val="128"/>
    </font>
    <font>
      <b/>
      <sz val="20"/>
      <name val="ＭＳ Ｐゴシック"/>
      <family val="3"/>
      <charset val="128"/>
    </font>
    <font>
      <sz val="14"/>
      <name val="ＭＳ Ｐゴシック"/>
      <family val="3"/>
      <charset val="128"/>
    </font>
    <font>
      <sz val="28"/>
      <name val="ＭＳ Ｐゴシック"/>
      <family val="3"/>
      <charset val="128"/>
    </font>
    <font>
      <sz val="16"/>
      <name val="ＭＳ Ｐゴシック"/>
      <family val="3"/>
      <charset val="128"/>
    </font>
    <font>
      <sz val="11"/>
      <color theme="0"/>
      <name val="ＭＳ Ｐゴシック"/>
      <family val="3"/>
      <charset val="128"/>
    </font>
    <font>
      <sz val="11"/>
      <color indexed="9"/>
      <name val="ＭＳ Ｐゴシック"/>
      <family val="3"/>
      <charset val="128"/>
    </font>
    <font>
      <sz val="10"/>
      <name val="ＭＳ Ｐゴシック"/>
      <family val="3"/>
      <charset val="128"/>
    </font>
    <font>
      <sz val="20"/>
      <name val="ＭＳ Ｐゴシック"/>
      <family val="3"/>
      <charset val="128"/>
    </font>
    <font>
      <sz val="22"/>
      <name val="ＭＳ Ｐゴシック"/>
      <family val="3"/>
      <charset val="128"/>
    </font>
    <font>
      <sz val="26"/>
      <name val="ＭＳ Ｐゴシック"/>
      <family val="3"/>
      <charset val="128"/>
    </font>
    <font>
      <b/>
      <sz val="14"/>
      <name val="ＭＳ Ｐゴシック"/>
      <family val="3"/>
      <charset val="128"/>
    </font>
    <font>
      <sz val="14"/>
      <name val="ＭＳ Ｐ明朝"/>
      <family val="1"/>
      <charset val="128"/>
    </font>
    <font>
      <sz val="10"/>
      <name val="ＭＳ Ｐ明朝"/>
      <family val="1"/>
      <charset val="128"/>
    </font>
    <font>
      <b/>
      <sz val="16"/>
      <name val="ＭＳ Ｐゴシック"/>
      <family val="3"/>
      <charset val="128"/>
    </font>
    <font>
      <b/>
      <sz val="11"/>
      <name val="ＭＳ Ｐゴシック"/>
      <family val="3"/>
      <charset val="128"/>
    </font>
    <font>
      <sz val="24"/>
      <name val="ＭＳ Ｐゴシック"/>
      <family val="3"/>
      <charset val="128"/>
    </font>
    <font>
      <b/>
      <sz val="12"/>
      <name val="ＭＳ Ｐゴシック"/>
      <family val="3"/>
      <charset val="128"/>
    </font>
    <font>
      <sz val="11"/>
      <color rgb="FF333333"/>
      <name val="ＭＳ Ｐゴシック"/>
      <family val="3"/>
      <charset val="128"/>
    </font>
  </fonts>
  <fills count="14">
    <fill>
      <patternFill patternType="none"/>
    </fill>
    <fill>
      <patternFill patternType="gray125"/>
    </fill>
    <fill>
      <patternFill patternType="mediumGray">
        <fgColor indexed="22"/>
      </patternFill>
    </fill>
    <fill>
      <patternFill patternType="solid">
        <fgColor indexed="22"/>
        <bgColor indexed="64"/>
      </patternFill>
    </fill>
    <fill>
      <patternFill patternType="lightGray">
        <fgColor indexed="55"/>
        <bgColor indexed="13"/>
      </patternFill>
    </fill>
    <fill>
      <patternFill patternType="solid">
        <fgColor indexed="11"/>
        <bgColor indexed="64"/>
      </patternFill>
    </fill>
    <fill>
      <patternFill patternType="solid">
        <fgColor indexed="15"/>
        <bgColor indexed="64"/>
      </patternFill>
    </fill>
    <fill>
      <patternFill patternType="solid">
        <fgColor indexed="10"/>
        <bgColor indexed="64"/>
      </patternFill>
    </fill>
    <fill>
      <patternFill patternType="solid">
        <fgColor indexed="13"/>
        <bgColor indexed="64"/>
      </patternFill>
    </fill>
    <fill>
      <patternFill patternType="solid">
        <fgColor theme="3" tint="0.39997558519241921"/>
        <bgColor indexed="64"/>
      </patternFill>
    </fill>
    <fill>
      <patternFill patternType="solid">
        <fgColor indexed="60"/>
        <bgColor indexed="64"/>
      </patternFill>
    </fill>
    <fill>
      <patternFill patternType="solid">
        <fgColor indexed="45"/>
        <bgColor indexed="64"/>
      </patternFill>
    </fill>
    <fill>
      <patternFill patternType="solid">
        <fgColor theme="9" tint="-0.249977111117893"/>
        <bgColor indexed="64"/>
      </patternFill>
    </fill>
    <fill>
      <patternFill patternType="solid">
        <fgColor theme="0" tint="-0.14996795556505021"/>
        <bgColor indexed="64"/>
      </patternFill>
    </fill>
  </fills>
  <borders count="13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ck">
        <color indexed="64"/>
      </bottom>
      <diagonal/>
    </border>
    <border>
      <left/>
      <right/>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style="thick">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ck">
        <color indexed="64"/>
      </left>
      <right/>
      <top/>
      <bottom/>
      <diagonal/>
    </border>
    <border>
      <left/>
      <right style="thick">
        <color indexed="64"/>
      </right>
      <top/>
      <bottom/>
      <diagonal/>
    </border>
    <border>
      <left/>
      <right style="thin">
        <color indexed="64"/>
      </right>
      <top/>
      <bottom/>
      <diagonal/>
    </border>
    <border>
      <left style="thin">
        <color indexed="64"/>
      </left>
      <right/>
      <top/>
      <bottom/>
      <diagonal/>
    </border>
    <border>
      <left/>
      <right/>
      <top/>
      <bottom style="hair">
        <color indexed="64"/>
      </bottom>
      <diagonal/>
    </border>
    <border>
      <left style="thick">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diagonal/>
    </border>
    <border>
      <left/>
      <right style="medium">
        <color indexed="64"/>
      </right>
      <top/>
      <bottom/>
      <diagonal/>
    </border>
    <border>
      <left style="thick">
        <color indexed="64"/>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right/>
      <top style="hair">
        <color indexed="64"/>
      </top>
      <bottom style="hair">
        <color indexed="64"/>
      </bottom>
      <diagonal/>
    </border>
    <border>
      <left style="medium">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thick">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hair">
        <color indexed="64"/>
      </top>
      <bottom/>
      <diagonal/>
    </border>
    <border>
      <left style="hair">
        <color indexed="64"/>
      </left>
      <right/>
      <top style="hair">
        <color indexed="64"/>
      </top>
      <bottom/>
      <diagonal/>
    </border>
    <border>
      <left style="thick">
        <color indexed="64"/>
      </left>
      <right/>
      <top/>
      <bottom style="thick">
        <color indexed="64"/>
      </bottom>
      <diagonal/>
    </border>
    <border>
      <left/>
      <right style="thick">
        <color indexed="64"/>
      </right>
      <top/>
      <bottom style="thick">
        <color indexed="64"/>
      </bottom>
      <diagonal/>
    </border>
    <border>
      <left/>
      <right style="thick">
        <color indexed="64"/>
      </right>
      <top style="thin">
        <color indexed="64"/>
      </top>
      <bottom/>
      <diagonal/>
    </border>
    <border>
      <left/>
      <right style="hair">
        <color indexed="64"/>
      </right>
      <top/>
      <bottom/>
      <diagonal/>
    </border>
    <border>
      <left style="hair">
        <color indexed="64"/>
      </left>
      <right/>
      <top/>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right style="thin">
        <color indexed="64"/>
      </right>
      <top/>
      <bottom style="thick">
        <color indexed="64"/>
      </bottom>
      <diagonal/>
    </border>
    <border>
      <left style="thin">
        <color indexed="64"/>
      </left>
      <right/>
      <top/>
      <bottom style="thick">
        <color indexed="64"/>
      </bottom>
      <diagonal/>
    </border>
    <border>
      <left style="thick">
        <color indexed="64"/>
      </left>
      <right/>
      <top/>
      <bottom style="thin">
        <color indexed="64"/>
      </bottom>
      <diagonal/>
    </border>
    <border>
      <left/>
      <right style="thick">
        <color indexed="64"/>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thick">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style="thick">
        <color indexed="64"/>
      </right>
      <top style="medium">
        <color indexed="64"/>
      </top>
      <bottom style="hair">
        <color indexed="64"/>
      </bottom>
      <diagonal/>
    </border>
    <border>
      <left style="thick">
        <color indexed="64"/>
      </left>
      <right/>
      <top style="thick">
        <color indexed="64"/>
      </top>
      <bottom style="hair">
        <color indexed="64"/>
      </bottom>
      <diagonal/>
    </border>
    <border>
      <left/>
      <right/>
      <top style="thick">
        <color indexed="64"/>
      </top>
      <bottom style="hair">
        <color indexed="64"/>
      </bottom>
      <diagonal/>
    </border>
    <border>
      <left/>
      <right style="thick">
        <color indexed="64"/>
      </right>
      <top style="thick">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ck">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ck">
        <color indexed="64"/>
      </left>
      <right/>
      <top style="hair">
        <color indexed="64"/>
      </top>
      <bottom style="hair">
        <color indexed="64"/>
      </bottom>
      <diagonal/>
    </border>
    <border>
      <left style="thin">
        <color indexed="64"/>
      </left>
      <right style="thick">
        <color indexed="64"/>
      </right>
      <top style="hair">
        <color indexed="64"/>
      </top>
      <bottom style="hair">
        <color indexed="64"/>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thin">
        <color indexed="64"/>
      </left>
      <right style="thick">
        <color indexed="64"/>
      </right>
      <top style="hair">
        <color indexed="64"/>
      </top>
      <bottom/>
      <diagonal/>
    </border>
    <border>
      <left/>
      <right style="thick">
        <color indexed="64"/>
      </right>
      <top style="hair">
        <color indexed="64"/>
      </top>
      <bottom/>
      <diagonal/>
    </border>
    <border>
      <left style="thick">
        <color indexed="64"/>
      </left>
      <right/>
      <top style="hair">
        <color indexed="64"/>
      </top>
      <bottom style="thick">
        <color indexed="64"/>
      </bottom>
      <diagonal/>
    </border>
    <border>
      <left/>
      <right/>
      <top style="hair">
        <color indexed="64"/>
      </top>
      <bottom style="thick">
        <color indexed="64"/>
      </bottom>
      <diagonal/>
    </border>
    <border>
      <left/>
      <right style="thick">
        <color indexed="64"/>
      </right>
      <top style="hair">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rgb="FF000000"/>
      </left>
      <right/>
      <top style="medium">
        <color rgb="FF000000"/>
      </top>
      <bottom/>
      <diagonal/>
    </border>
    <border>
      <left/>
      <right/>
      <top style="medium">
        <color rgb="FF000000"/>
      </top>
      <bottom/>
      <diagonal/>
    </border>
    <border>
      <left/>
      <right style="medium">
        <color indexed="64"/>
      </right>
      <top style="medium">
        <color rgb="FF000000"/>
      </top>
      <bottom/>
      <diagonal/>
    </border>
    <border>
      <left style="medium">
        <color indexed="64"/>
      </left>
      <right/>
      <top style="medium">
        <color rgb="FF000000"/>
      </top>
      <bottom style="thin">
        <color indexed="64"/>
      </bottom>
      <diagonal/>
    </border>
    <border>
      <left/>
      <right/>
      <top style="medium">
        <color rgb="FF000000"/>
      </top>
      <bottom style="thin">
        <color indexed="64"/>
      </bottom>
      <diagonal/>
    </border>
    <border>
      <left/>
      <right style="thin">
        <color indexed="64"/>
      </right>
      <top style="medium">
        <color rgb="FF000000"/>
      </top>
      <bottom style="thin">
        <color indexed="64"/>
      </bottom>
      <diagonal/>
    </border>
    <border>
      <left style="thin">
        <color indexed="64"/>
      </left>
      <right/>
      <top style="medium">
        <color rgb="FF000000"/>
      </top>
      <bottom style="thin">
        <color indexed="64"/>
      </bottom>
      <diagonal/>
    </border>
    <border>
      <left/>
      <right style="medium">
        <color rgb="FF000000"/>
      </right>
      <top style="medium">
        <color rgb="FF000000"/>
      </top>
      <bottom style="thin">
        <color indexed="64"/>
      </bottom>
      <diagonal/>
    </border>
    <border>
      <left style="medium">
        <color rgb="FF000000"/>
      </left>
      <right/>
      <top/>
      <bottom/>
      <diagonal/>
    </border>
    <border>
      <left style="thin">
        <color indexed="64"/>
      </left>
      <right/>
      <top style="thin">
        <color indexed="64"/>
      </top>
      <bottom style="hair">
        <color indexed="64"/>
      </bottom>
      <diagonal/>
    </border>
    <border>
      <left/>
      <right style="medium">
        <color rgb="FF000000"/>
      </right>
      <top style="thin">
        <color indexed="64"/>
      </top>
      <bottom style="hair">
        <color indexed="64"/>
      </bottom>
      <diagonal/>
    </border>
    <border>
      <left/>
      <right style="medium">
        <color rgb="FF000000"/>
      </right>
      <top style="hair">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auto="1"/>
      </left>
      <right/>
      <top style="hair">
        <color indexed="64"/>
      </top>
      <bottom style="thin">
        <color indexed="64"/>
      </bottom>
      <diagonal/>
    </border>
    <border>
      <left style="thin">
        <color indexed="64"/>
      </left>
      <right/>
      <top style="hair">
        <color indexed="64"/>
      </top>
      <bottom style="thin">
        <color indexed="64"/>
      </bottom>
      <diagonal/>
    </border>
    <border>
      <left/>
      <right style="medium">
        <color rgb="FF000000"/>
      </right>
      <top style="hair">
        <color indexed="64"/>
      </top>
      <bottom style="thin">
        <color indexed="64"/>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right style="medium">
        <color rgb="FF000000"/>
      </right>
      <top style="thin">
        <color indexed="64"/>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indexed="64"/>
      </right>
      <top/>
      <bottom style="medium">
        <color rgb="FF000000"/>
      </bottom>
      <diagonal/>
    </border>
    <border>
      <left style="medium">
        <color indexed="64"/>
      </left>
      <right/>
      <top/>
      <bottom style="medium">
        <color rgb="FF000000"/>
      </bottom>
      <diagonal/>
    </border>
    <border>
      <left/>
      <right style="medium">
        <color rgb="FF000000"/>
      </right>
      <top/>
      <bottom style="medium">
        <color rgb="FF000000"/>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thick">
        <color indexed="64"/>
      </right>
      <top style="hair">
        <color indexed="64"/>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386">
    <xf numFmtId="0" fontId="0" fillId="0" borderId="0" xfId="0">
      <alignment vertical="center"/>
    </xf>
    <xf numFmtId="14" fontId="0" fillId="0" borderId="0" xfId="0" applyNumberFormat="1">
      <alignment vertical="center"/>
    </xf>
    <xf numFmtId="0" fontId="8" fillId="0" borderId="0" xfId="0" applyFont="1" applyAlignment="1">
      <alignment shrinkToFit="1"/>
    </xf>
    <xf numFmtId="0" fontId="2" fillId="0" borderId="7" xfId="0" applyFont="1" applyBorder="1" applyAlignment="1">
      <alignment vertical="center" shrinkToFit="1"/>
    </xf>
    <xf numFmtId="0" fontId="0" fillId="0" borderId="7" xfId="0" applyBorder="1">
      <alignment vertical="center"/>
    </xf>
    <xf numFmtId="177" fontId="9" fillId="0" borderId="7" xfId="0" applyNumberFormat="1" applyFont="1" applyBorder="1">
      <alignment vertical="center"/>
    </xf>
    <xf numFmtId="178" fontId="10" fillId="0" borderId="0" xfId="0" applyNumberFormat="1" applyFont="1" applyAlignment="1">
      <alignment vertical="center" shrinkToFit="1"/>
    </xf>
    <xf numFmtId="0" fontId="9" fillId="0" borderId="0" xfId="0" applyFont="1">
      <alignment vertical="center"/>
    </xf>
    <xf numFmtId="179" fontId="11" fillId="0" borderId="8" xfId="0" applyNumberFormat="1" applyFont="1" applyBorder="1" applyAlignment="1">
      <alignment vertical="top"/>
    </xf>
    <xf numFmtId="0" fontId="0" fillId="0" borderId="10" xfId="0" applyBorder="1">
      <alignment vertical="center"/>
    </xf>
    <xf numFmtId="0" fontId="0" fillId="3" borderId="15" xfId="0" applyFill="1" applyBorder="1">
      <alignment vertical="center"/>
    </xf>
    <xf numFmtId="0" fontId="0" fillId="2" borderId="25" xfId="0" applyFill="1" applyBorder="1">
      <alignment vertical="center"/>
    </xf>
    <xf numFmtId="0" fontId="0" fillId="2" borderId="26" xfId="0" applyFill="1" applyBorder="1">
      <alignment vertical="center"/>
    </xf>
    <xf numFmtId="0" fontId="0" fillId="0" borderId="24" xfId="0" applyBorder="1">
      <alignment vertical="center"/>
    </xf>
    <xf numFmtId="0" fontId="0" fillId="2" borderId="32" xfId="0" applyFill="1" applyBorder="1">
      <alignment vertical="center"/>
    </xf>
    <xf numFmtId="0" fontId="0" fillId="2" borderId="33" xfId="0" applyFill="1" applyBorder="1">
      <alignment vertical="center"/>
    </xf>
    <xf numFmtId="0" fontId="0" fillId="2" borderId="19" xfId="0" applyFill="1" applyBorder="1">
      <alignment vertical="center"/>
    </xf>
    <xf numFmtId="0" fontId="0" fillId="0" borderId="40" xfId="0" applyBorder="1">
      <alignment vertical="center"/>
    </xf>
    <xf numFmtId="0" fontId="0" fillId="3" borderId="28" xfId="0" applyFill="1" applyBorder="1">
      <alignment vertical="center"/>
    </xf>
    <xf numFmtId="0" fontId="0" fillId="0" borderId="8" xfId="0" applyBorder="1">
      <alignment vertical="center"/>
    </xf>
    <xf numFmtId="0" fontId="0" fillId="0" borderId="40" xfId="0" applyBorder="1" applyAlignment="1">
      <alignment vertical="center" shrinkToFit="1"/>
    </xf>
    <xf numFmtId="0" fontId="0" fillId="0" borderId="0" xfId="0" applyAlignment="1">
      <alignment horizontal="left" vertical="center"/>
    </xf>
    <xf numFmtId="0" fontId="0" fillId="0" borderId="7" xfId="0" applyBorder="1" applyAlignment="1">
      <alignment horizontal="left" vertical="center"/>
    </xf>
    <xf numFmtId="0" fontId="0" fillId="0" borderId="7" xfId="0" applyBorder="1" applyAlignment="1">
      <alignment vertical="center" shrinkToFit="1"/>
    </xf>
    <xf numFmtId="181" fontId="17" fillId="0" borderId="59" xfId="1" applyNumberFormat="1" applyFont="1" applyBorder="1" applyAlignment="1">
      <alignment vertical="center" shrinkToFit="1"/>
    </xf>
    <xf numFmtId="0" fontId="0" fillId="0" borderId="2" xfId="0" applyBorder="1">
      <alignment vertical="center"/>
    </xf>
    <xf numFmtId="0" fontId="0" fillId="0" borderId="95" xfId="0" applyBorder="1" applyAlignment="1">
      <alignment horizontal="center" vertical="center"/>
    </xf>
    <xf numFmtId="0" fontId="0" fillId="0" borderId="96" xfId="0" applyBorder="1" applyAlignment="1">
      <alignment horizontal="center" vertical="center"/>
    </xf>
    <xf numFmtId="0" fontId="0" fillId="0" borderId="97" xfId="0" applyBorder="1" applyAlignment="1">
      <alignment horizontal="center" vertical="center"/>
    </xf>
    <xf numFmtId="0" fontId="0" fillId="0" borderId="15" xfId="0" applyBorder="1">
      <alignment vertical="center"/>
    </xf>
    <xf numFmtId="0" fontId="0" fillId="0" borderId="16" xfId="0" applyBorder="1">
      <alignment vertical="center"/>
    </xf>
    <xf numFmtId="0" fontId="5" fillId="0" borderId="0" xfId="0" applyFont="1" applyAlignment="1">
      <alignment vertical="center" shrinkToFit="1"/>
    </xf>
    <xf numFmtId="0" fontId="0" fillId="0" borderId="35" xfId="0" applyBorder="1">
      <alignment vertical="center"/>
    </xf>
    <xf numFmtId="0" fontId="0" fillId="0" borderId="76" xfId="0" applyBorder="1">
      <alignment vertical="center"/>
    </xf>
    <xf numFmtId="0" fontId="0" fillId="0" borderId="33" xfId="0" applyBorder="1">
      <alignment vertical="center"/>
    </xf>
    <xf numFmtId="0" fontId="0" fillId="0" borderId="59" xfId="0" applyBorder="1">
      <alignment vertical="center"/>
    </xf>
    <xf numFmtId="0" fontId="0" fillId="0" borderId="0" xfId="0" applyAlignment="1">
      <alignment horizontal="center" vertical="center" wrapText="1"/>
    </xf>
    <xf numFmtId="0" fontId="1" fillId="0" borderId="0" xfId="2" applyAlignment="1">
      <alignment vertical="center" wrapText="1"/>
    </xf>
    <xf numFmtId="0" fontId="21" fillId="0" borderId="49" xfId="0" applyFont="1" applyBorder="1" applyAlignment="1">
      <alignment horizontal="right" vertical="center" shrinkToFit="1"/>
    </xf>
    <xf numFmtId="0" fontId="21" fillId="0" borderId="50" xfId="0" applyFont="1" applyBorder="1" applyAlignment="1">
      <alignment horizontal="right" vertical="center" shrinkToFit="1"/>
    </xf>
    <xf numFmtId="0" fontId="22" fillId="0" borderId="0" xfId="0" applyFont="1">
      <alignment vertical="center"/>
    </xf>
    <xf numFmtId="0" fontId="19" fillId="0" borderId="0" xfId="0" applyFont="1" applyAlignment="1">
      <alignment vertical="center" wrapText="1"/>
    </xf>
    <xf numFmtId="0" fontId="0" fillId="0" borderId="0" xfId="0" applyAlignment="1">
      <alignment vertical="center" wrapText="1"/>
    </xf>
    <xf numFmtId="0" fontId="19" fillId="0" borderId="0" xfId="0" applyFont="1" applyAlignment="1">
      <alignment horizontal="center" vertical="center" wrapText="1"/>
    </xf>
    <xf numFmtId="0" fontId="0" fillId="0" borderId="0" xfId="0" applyAlignment="1">
      <alignment vertical="center" textRotation="255"/>
    </xf>
    <xf numFmtId="0" fontId="0" fillId="2" borderId="14" xfId="0" applyFill="1" applyBorder="1">
      <alignment vertical="center"/>
    </xf>
    <xf numFmtId="0" fontId="0" fillId="2" borderId="15" xfId="0" applyFill="1" applyBorder="1">
      <alignment vertical="center"/>
    </xf>
    <xf numFmtId="0" fontId="0" fillId="3" borderId="15" xfId="0" applyFill="1" applyBorder="1">
      <alignment vertical="center"/>
    </xf>
    <xf numFmtId="0" fontId="0" fillId="3" borderId="16" xfId="0" applyFill="1" applyBorder="1">
      <alignment vertical="center"/>
    </xf>
    <xf numFmtId="0" fontId="0" fillId="2" borderId="17" xfId="0" applyFill="1" applyBorder="1" applyAlignment="1">
      <alignment horizontal="center" vertical="center"/>
    </xf>
    <xf numFmtId="0" fontId="0" fillId="2" borderId="18" xfId="0" applyFill="1" applyBorder="1" applyAlignment="1">
      <alignment horizontal="center" vertical="center"/>
    </xf>
    <xf numFmtId="0" fontId="0" fillId="2" borderId="28" xfId="0" applyFill="1" applyBorder="1" applyAlignment="1">
      <alignment horizontal="center" vertical="center"/>
    </xf>
    <xf numFmtId="0" fontId="0" fillId="2" borderId="8" xfId="0" applyFill="1" applyBorder="1" applyAlignment="1">
      <alignment horizontal="center" vertical="center"/>
    </xf>
    <xf numFmtId="49" fontId="12" fillId="2" borderId="18" xfId="0" applyNumberFormat="1" applyFont="1" applyFill="1" applyBorder="1" applyAlignment="1">
      <alignment horizontal="center" vertical="center" shrinkToFit="1"/>
    </xf>
    <xf numFmtId="49" fontId="12" fillId="2" borderId="8" xfId="0" applyNumberFormat="1" applyFont="1" applyFill="1" applyBorder="1" applyAlignment="1">
      <alignment horizontal="center" vertical="center" shrinkToFit="1"/>
    </xf>
    <xf numFmtId="0" fontId="0" fillId="2" borderId="19" xfId="0" applyFill="1" applyBorder="1" applyAlignment="1">
      <alignment horizontal="center" vertical="center"/>
    </xf>
    <xf numFmtId="0" fontId="0" fillId="2" borderId="29" xfId="0" applyFill="1" applyBorder="1" applyAlignment="1">
      <alignment horizontal="center" vertical="center"/>
    </xf>
    <xf numFmtId="49" fontId="0" fillId="0" borderId="1" xfId="0" applyNumberFormat="1" applyBorder="1" applyAlignment="1">
      <alignment horizontal="left" vertical="center" shrinkToFit="1"/>
    </xf>
    <xf numFmtId="49" fontId="0" fillId="0" borderId="2" xfId="0" applyNumberFormat="1" applyBorder="1" applyAlignment="1">
      <alignment horizontal="left" vertical="center" shrinkToFit="1"/>
    </xf>
    <xf numFmtId="49" fontId="0" fillId="0" borderId="3" xfId="0" applyNumberFormat="1" applyBorder="1" applyAlignment="1">
      <alignment horizontal="left" vertical="center" shrinkToFit="1"/>
    </xf>
    <xf numFmtId="0" fontId="0" fillId="2" borderId="26" xfId="0" applyFill="1" applyBorder="1">
      <alignment vertical="center"/>
    </xf>
    <xf numFmtId="0" fontId="0" fillId="2" borderId="27" xfId="0" applyFill="1" applyBorder="1">
      <alignment vertical="center"/>
    </xf>
    <xf numFmtId="49" fontId="0" fillId="0" borderId="30" xfId="0" applyNumberFormat="1" applyBorder="1" applyAlignment="1">
      <alignment horizontal="left" vertical="center" shrinkToFit="1"/>
    </xf>
    <xf numFmtId="49" fontId="0" fillId="0" borderId="0" xfId="0" applyNumberFormat="1" applyAlignment="1">
      <alignment horizontal="left" vertical="center" shrinkToFit="1"/>
    </xf>
    <xf numFmtId="49" fontId="0" fillId="0" borderId="31" xfId="0" applyNumberFormat="1" applyBorder="1" applyAlignment="1">
      <alignment horizontal="left" vertical="center" shrinkToFit="1"/>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2" fillId="0" borderId="0" xfId="0" applyFont="1" applyAlignment="1">
      <alignment vertical="center" shrinkToFit="1"/>
    </xf>
    <xf numFmtId="0" fontId="4" fillId="0" borderId="1" xfId="0" applyFont="1" applyBorder="1" applyAlignment="1">
      <alignment horizontal="center" vertical="center" wrapText="1"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6" xfId="0" applyFont="1" applyBorder="1" applyAlignment="1">
      <alignment horizontal="center" vertical="center" shrinkToFit="1"/>
    </xf>
    <xf numFmtId="176" fontId="7" fillId="0" borderId="0" xfId="0" applyNumberFormat="1" applyFont="1" applyAlignment="1">
      <alignment horizontal="right"/>
    </xf>
    <xf numFmtId="0" fontId="0" fillId="0" borderId="7" xfId="0" applyBorder="1" applyAlignment="1">
      <alignment horizontal="right"/>
    </xf>
    <xf numFmtId="0" fontId="0" fillId="0" borderId="8" xfId="0" applyBorder="1" applyAlignment="1"/>
    <xf numFmtId="179" fontId="11" fillId="0" borderId="5" xfId="0" applyNumberFormat="1" applyFont="1" applyBorder="1" applyAlignment="1">
      <alignment horizontal="right" vertical="top"/>
    </xf>
    <xf numFmtId="0" fontId="0" fillId="2" borderId="24" xfId="0" applyFill="1" applyBorder="1">
      <alignment vertical="center"/>
    </xf>
    <xf numFmtId="0" fontId="6" fillId="2" borderId="24" xfId="0" applyFont="1" applyFill="1" applyBorder="1" applyAlignment="1">
      <alignment horizontal="center" vertical="center" shrinkToFit="1"/>
    </xf>
    <xf numFmtId="0" fontId="0" fillId="2" borderId="17" xfId="0" applyFill="1" applyBorder="1">
      <alignment vertical="center"/>
    </xf>
    <xf numFmtId="0" fontId="0" fillId="2" borderId="18" xfId="0" applyFill="1" applyBorder="1">
      <alignment vertical="center"/>
    </xf>
    <xf numFmtId="0" fontId="0" fillId="2" borderId="19" xfId="0" applyFill="1" applyBorder="1">
      <alignment vertical="center"/>
    </xf>
    <xf numFmtId="49" fontId="0" fillId="0" borderId="36" xfId="0" applyNumberFormat="1" applyBorder="1" applyAlignment="1">
      <alignment horizontal="left" vertical="center" shrinkToFit="1"/>
    </xf>
    <xf numFmtId="49" fontId="0" fillId="0" borderId="37" xfId="0" applyNumberFormat="1" applyBorder="1" applyAlignment="1">
      <alignment horizontal="left" vertical="center" shrinkToFit="1"/>
    </xf>
    <xf numFmtId="49" fontId="0" fillId="0" borderId="38" xfId="0" applyNumberFormat="1" applyBorder="1" applyAlignment="1">
      <alignment horizontal="left" vertical="center" shrinkToFit="1"/>
    </xf>
    <xf numFmtId="0" fontId="0" fillId="0" borderId="39" xfId="0" applyBorder="1" applyAlignment="1">
      <alignment horizontal="center" vertical="center"/>
    </xf>
    <xf numFmtId="0" fontId="0" fillId="0" borderId="40" xfId="0" applyBorder="1" applyAlignment="1">
      <alignment horizontal="center" vertical="center"/>
    </xf>
    <xf numFmtId="49" fontId="6" fillId="0" borderId="40" xfId="0" applyNumberFormat="1" applyFont="1" applyBorder="1" applyAlignment="1">
      <alignment horizontal="center" vertical="center" shrinkToFit="1"/>
    </xf>
    <xf numFmtId="0" fontId="0" fillId="0" borderId="40" xfId="0" applyBorder="1" applyAlignment="1">
      <alignment horizontal="right" vertical="center"/>
    </xf>
    <xf numFmtId="0" fontId="6" fillId="0" borderId="40" xfId="0" applyFont="1" applyBorder="1" applyAlignment="1">
      <alignment horizontal="center" vertical="center" shrinkToFit="1"/>
    </xf>
    <xf numFmtId="177" fontId="2" fillId="0" borderId="20" xfId="0" applyNumberFormat="1" applyFont="1" applyBorder="1" applyAlignment="1">
      <alignment horizontal="center" vertical="center" shrinkToFit="1"/>
    </xf>
    <xf numFmtId="177" fontId="2" fillId="0" borderId="0" xfId="0" applyNumberFormat="1" applyFont="1" applyAlignment="1">
      <alignment horizontal="center" vertical="center" shrinkToFit="1"/>
    </xf>
    <xf numFmtId="177" fontId="2" fillId="0" borderId="21" xfId="0" applyNumberFormat="1" applyFont="1" applyBorder="1" applyAlignment="1">
      <alignment horizontal="center" vertical="center" shrinkToFit="1"/>
    </xf>
    <xf numFmtId="177" fontId="2" fillId="0" borderId="44" xfId="0" applyNumberFormat="1" applyFont="1" applyBorder="1" applyAlignment="1">
      <alignment horizontal="center" vertical="center" shrinkToFit="1"/>
    </xf>
    <xf numFmtId="177" fontId="2" fillId="0" borderId="7" xfId="0" applyNumberFormat="1" applyFont="1" applyBorder="1" applyAlignment="1">
      <alignment horizontal="center" vertical="center" shrinkToFit="1"/>
    </xf>
    <xf numFmtId="177" fontId="2" fillId="0" borderId="45" xfId="0" applyNumberFormat="1" applyFont="1" applyBorder="1" applyAlignment="1">
      <alignment horizontal="center" vertical="center" shrinkToFit="1"/>
    </xf>
    <xf numFmtId="0" fontId="13" fillId="0" borderId="20" xfId="0" applyFont="1" applyBorder="1" applyAlignment="1">
      <alignment horizontal="left" vertical="center" shrinkToFit="1"/>
    </xf>
    <xf numFmtId="0" fontId="13" fillId="0" borderId="0" xfId="0" applyFont="1" applyAlignment="1">
      <alignment horizontal="left" vertical="center" shrinkToFit="1"/>
    </xf>
    <xf numFmtId="0" fontId="13" fillId="0" borderId="22" xfId="0" applyFont="1" applyBorder="1" applyAlignment="1">
      <alignment horizontal="left" vertical="center" shrinkToFit="1"/>
    </xf>
    <xf numFmtId="0" fontId="13" fillId="0" borderId="32" xfId="0" applyFont="1" applyBorder="1" applyAlignment="1">
      <alignment horizontal="left" vertical="center" shrinkToFit="1"/>
    </xf>
    <xf numFmtId="0" fontId="13" fillId="0" borderId="24" xfId="0" applyFont="1" applyBorder="1" applyAlignment="1">
      <alignment horizontal="left" vertical="center" shrinkToFit="1"/>
    </xf>
    <xf numFmtId="0" fontId="13" fillId="0" borderId="33" xfId="0" applyFont="1" applyBorder="1" applyAlignment="1">
      <alignment horizontal="left" vertical="center" shrinkToFit="1"/>
    </xf>
    <xf numFmtId="0" fontId="14" fillId="0" borderId="23" xfId="0" applyFont="1" applyBorder="1" applyAlignment="1">
      <alignment horizontal="center" vertical="center" shrinkToFit="1"/>
    </xf>
    <xf numFmtId="0" fontId="14" fillId="0" borderId="0" xfId="0" applyFont="1" applyAlignment="1">
      <alignment horizontal="center" vertical="center" shrinkToFit="1"/>
    </xf>
    <xf numFmtId="0" fontId="14" fillId="0" borderId="22" xfId="0" applyFont="1" applyBorder="1" applyAlignment="1">
      <alignment horizontal="center" vertical="center" shrinkToFit="1"/>
    </xf>
    <xf numFmtId="0" fontId="14" fillId="0" borderId="28" xfId="0" applyFont="1" applyBorder="1" applyAlignment="1">
      <alignment horizontal="center" vertical="center" shrinkToFit="1"/>
    </xf>
    <xf numFmtId="0" fontId="14" fillId="0" borderId="8" xfId="0" applyFont="1" applyBorder="1" applyAlignment="1">
      <alignment horizontal="center" vertical="center" shrinkToFit="1"/>
    </xf>
    <xf numFmtId="0" fontId="14" fillId="0" borderId="29" xfId="0" applyFont="1" applyBorder="1" applyAlignment="1">
      <alignment horizontal="center" vertical="center" shrinkToFit="1"/>
    </xf>
    <xf numFmtId="0" fontId="12" fillId="0" borderId="23" xfId="0" applyFont="1" applyBorder="1" applyAlignment="1">
      <alignment horizontal="center" vertical="center" shrinkToFit="1"/>
    </xf>
    <xf numFmtId="0" fontId="12" fillId="0" borderId="0" xfId="0" applyFont="1" applyAlignment="1">
      <alignment horizontal="center" vertical="center" shrinkToFit="1"/>
    </xf>
    <xf numFmtId="0" fontId="12" fillId="0" borderId="22" xfId="0" applyFont="1" applyBorder="1" applyAlignment="1">
      <alignment horizontal="center" vertical="center" shrinkToFit="1"/>
    </xf>
    <xf numFmtId="0" fontId="12" fillId="0" borderId="28" xfId="0" applyFont="1" applyBorder="1" applyAlignment="1">
      <alignment horizontal="center" vertical="center" shrinkToFit="1"/>
    </xf>
    <xf numFmtId="0" fontId="12" fillId="0" borderId="8" xfId="0" applyFont="1" applyBorder="1" applyAlignment="1">
      <alignment horizontal="center" vertical="center" shrinkToFit="1"/>
    </xf>
    <xf numFmtId="0" fontId="12" fillId="0" borderId="29" xfId="0" applyFont="1" applyBorder="1" applyAlignment="1">
      <alignment horizontal="center" vertical="center" shrinkToFit="1"/>
    </xf>
    <xf numFmtId="0" fontId="0" fillId="0" borderId="23" xfId="0" applyBorder="1">
      <alignment vertical="center"/>
    </xf>
    <xf numFmtId="0" fontId="0" fillId="0" borderId="0" xfId="0">
      <alignment vertical="center"/>
    </xf>
    <xf numFmtId="49" fontId="6" fillId="0" borderId="24" xfId="0" applyNumberFormat="1" applyFont="1" applyBorder="1" applyAlignment="1">
      <alignment horizontal="center" vertical="center" shrinkToFit="1"/>
    </xf>
    <xf numFmtId="0" fontId="0" fillId="0" borderId="34" xfId="0" applyBorder="1">
      <alignment vertical="center"/>
    </xf>
    <xf numFmtId="0" fontId="0" fillId="0" borderId="24" xfId="0" applyBorder="1">
      <alignment vertical="center"/>
    </xf>
    <xf numFmtId="49" fontId="6" fillId="0" borderId="35" xfId="0" applyNumberFormat="1" applyFont="1" applyBorder="1" applyAlignment="1">
      <alignment horizontal="center" vertical="center" shrinkToFit="1"/>
    </xf>
    <xf numFmtId="0" fontId="0" fillId="0" borderId="40" xfId="0" applyBorder="1">
      <alignment vertical="center"/>
    </xf>
    <xf numFmtId="0" fontId="0" fillId="0" borderId="41" xfId="0" applyBorder="1">
      <alignment vertical="center"/>
    </xf>
    <xf numFmtId="0" fontId="0" fillId="0" borderId="17" xfId="0" applyBorder="1">
      <alignment vertical="center"/>
    </xf>
    <xf numFmtId="0" fontId="0" fillId="0" borderId="18" xfId="0" applyBorder="1">
      <alignment vertical="center"/>
    </xf>
    <xf numFmtId="0" fontId="13" fillId="2" borderId="48" xfId="0" applyFont="1" applyFill="1" applyBorder="1" applyAlignment="1">
      <alignment horizontal="center" vertical="center" shrinkToFit="1"/>
    </xf>
    <xf numFmtId="0" fontId="13" fillId="2" borderId="0" xfId="0" applyFont="1" applyFill="1" applyAlignment="1">
      <alignment horizontal="center" vertical="center" shrinkToFit="1"/>
    </xf>
    <xf numFmtId="0" fontId="13" fillId="2" borderId="22" xfId="0" applyFont="1" applyFill="1" applyBorder="1" applyAlignment="1">
      <alignment horizontal="center" vertical="center" shrinkToFit="1"/>
    </xf>
    <xf numFmtId="0" fontId="13" fillId="2" borderId="57" xfId="0" applyFont="1" applyFill="1" applyBorder="1" applyAlignment="1">
      <alignment horizontal="center" vertical="center" shrinkToFit="1"/>
    </xf>
    <xf numFmtId="0" fontId="13" fillId="2" borderId="8" xfId="0" applyFont="1" applyFill="1" applyBorder="1" applyAlignment="1">
      <alignment horizontal="center" vertical="center" shrinkToFit="1"/>
    </xf>
    <xf numFmtId="0" fontId="13" fillId="2" borderId="29" xfId="0" applyFont="1" applyFill="1" applyBorder="1" applyAlignment="1">
      <alignment horizontal="center" vertical="center" shrinkToFit="1"/>
    </xf>
    <xf numFmtId="49" fontId="0" fillId="0" borderId="49" xfId="0" applyNumberFormat="1" applyBorder="1" applyAlignment="1">
      <alignment horizontal="left" vertical="center" shrinkToFit="1"/>
    </xf>
    <xf numFmtId="49" fontId="0" fillId="0" borderId="50" xfId="0" applyNumberFormat="1" applyBorder="1" applyAlignment="1">
      <alignment horizontal="left" vertical="center" shrinkToFit="1"/>
    </xf>
    <xf numFmtId="49" fontId="0" fillId="0" borderId="51" xfId="0" applyNumberFormat="1" applyBorder="1" applyAlignment="1">
      <alignment horizontal="left" vertical="center" shrinkToFit="1"/>
    </xf>
    <xf numFmtId="0" fontId="13" fillId="0" borderId="44"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52" xfId="0" applyFont="1" applyBorder="1" applyAlignment="1">
      <alignment horizontal="left" vertical="center" shrinkToFit="1"/>
    </xf>
    <xf numFmtId="38" fontId="1" fillId="2" borderId="9" xfId="1" applyFill="1" applyBorder="1" applyAlignment="1">
      <alignment vertical="center"/>
    </xf>
    <xf numFmtId="38" fontId="1" fillId="2" borderId="10" xfId="1" applyFill="1" applyBorder="1" applyAlignment="1">
      <alignment vertical="center"/>
    </xf>
    <xf numFmtId="38" fontId="1" fillId="2" borderId="11" xfId="1" applyFill="1" applyBorder="1" applyAlignment="1">
      <alignment vertical="center"/>
    </xf>
    <xf numFmtId="0" fontId="0" fillId="0" borderId="0" xfId="0" applyAlignment="1">
      <alignment horizontal="left" vertical="center"/>
    </xf>
    <xf numFmtId="38" fontId="15" fillId="2" borderId="54" xfId="1" applyFont="1" applyFill="1" applyBorder="1" applyAlignment="1">
      <alignment horizontal="center" vertical="center"/>
    </xf>
    <xf numFmtId="38" fontId="15" fillId="2" borderId="8" xfId="1" applyFont="1" applyFill="1" applyBorder="1" applyAlignment="1">
      <alignment horizontal="center" vertical="center"/>
    </xf>
    <xf numFmtId="38" fontId="15" fillId="2" borderId="55" xfId="1" applyFont="1" applyFill="1" applyBorder="1" applyAlignment="1">
      <alignment horizontal="center" vertical="center"/>
    </xf>
    <xf numFmtId="0" fontId="0" fillId="0" borderId="7" xfId="0" applyBorder="1" applyAlignment="1">
      <alignment vertical="center" shrinkToFit="1"/>
    </xf>
    <xf numFmtId="49" fontId="0" fillId="0" borderId="4" xfId="0" applyNumberFormat="1" applyBorder="1" applyAlignment="1">
      <alignment horizontal="left" vertical="center" shrinkToFit="1"/>
    </xf>
    <xf numFmtId="49" fontId="0" fillId="0" borderId="5" xfId="0" applyNumberFormat="1" applyBorder="1" applyAlignment="1">
      <alignment horizontal="left" vertical="center" shrinkToFit="1"/>
    </xf>
    <xf numFmtId="49" fontId="0" fillId="0" borderId="6" xfId="0" applyNumberFormat="1" applyBorder="1" applyAlignment="1">
      <alignment horizontal="left" vertical="center" shrinkToFit="1"/>
    </xf>
    <xf numFmtId="0" fontId="0" fillId="3" borderId="8" xfId="0" applyFill="1" applyBorder="1">
      <alignment vertical="center"/>
    </xf>
    <xf numFmtId="0" fontId="0" fillId="2" borderId="25" xfId="0" applyFill="1" applyBorder="1" applyAlignment="1">
      <alignment horizontal="center" vertical="center"/>
    </xf>
    <xf numFmtId="0" fontId="0" fillId="2" borderId="26" xfId="0" applyFill="1" applyBorder="1" applyAlignment="1">
      <alignment horizontal="center" vertical="center"/>
    </xf>
    <xf numFmtId="0" fontId="0" fillId="2" borderId="42" xfId="0" applyFill="1" applyBorder="1" applyAlignment="1">
      <alignment horizontal="center" vertical="center"/>
    </xf>
    <xf numFmtId="0" fontId="0" fillId="2" borderId="43" xfId="0" applyFill="1" applyBorder="1" applyAlignment="1">
      <alignment horizontal="center" vertical="center"/>
    </xf>
    <xf numFmtId="0" fontId="0" fillId="2" borderId="27" xfId="0" applyFill="1" applyBorder="1" applyAlignment="1">
      <alignment horizontal="center" vertical="center"/>
    </xf>
    <xf numFmtId="0" fontId="6" fillId="2" borderId="23" xfId="0" applyFont="1" applyFill="1" applyBorder="1" applyAlignment="1">
      <alignment horizontal="center" vertical="top" wrapText="1" shrinkToFit="1"/>
    </xf>
    <xf numFmtId="0" fontId="6" fillId="2" borderId="0" xfId="0" applyFont="1" applyFill="1" applyAlignment="1">
      <alignment horizontal="center" vertical="top" wrapText="1" shrinkToFit="1"/>
    </xf>
    <xf numFmtId="0" fontId="6" fillId="2" borderId="22" xfId="0" applyFont="1" applyFill="1" applyBorder="1" applyAlignment="1">
      <alignment horizontal="center" vertical="top" wrapText="1" shrinkToFit="1"/>
    </xf>
    <xf numFmtId="0" fontId="6" fillId="2" borderId="28" xfId="0" applyFont="1" applyFill="1" applyBorder="1" applyAlignment="1">
      <alignment horizontal="center" vertical="top" wrapText="1" shrinkToFit="1"/>
    </xf>
    <xf numFmtId="0" fontId="6" fillId="2" borderId="8" xfId="0" applyFont="1" applyFill="1" applyBorder="1" applyAlignment="1">
      <alignment horizontal="center" vertical="top" wrapText="1" shrinkToFit="1"/>
    </xf>
    <xf numFmtId="0" fontId="6" fillId="2" borderId="29" xfId="0" applyFont="1" applyFill="1" applyBorder="1" applyAlignment="1">
      <alignment horizontal="center" vertical="top" wrapText="1" shrinkToFit="1"/>
    </xf>
    <xf numFmtId="0" fontId="0" fillId="0" borderId="20" xfId="0" applyBorder="1" applyAlignment="1">
      <alignment horizontal="left" vertical="center"/>
    </xf>
    <xf numFmtId="0" fontId="0" fillId="0" borderId="22" xfId="0" applyBorder="1" applyAlignment="1">
      <alignment horizontal="left" vertical="center"/>
    </xf>
    <xf numFmtId="38" fontId="2" fillId="0" borderId="23" xfId="1" applyFont="1" applyBorder="1" applyAlignment="1">
      <alignment horizontal="center" vertical="center" shrinkToFit="1"/>
    </xf>
    <xf numFmtId="38" fontId="2" fillId="0" borderId="0" xfId="1" applyFont="1" applyAlignment="1">
      <alignment horizontal="center" vertical="center" shrinkToFit="1"/>
    </xf>
    <xf numFmtId="38" fontId="2" fillId="0" borderId="53" xfId="1" applyFont="1" applyBorder="1" applyAlignment="1">
      <alignment horizontal="center" vertical="center" shrinkToFit="1"/>
    </xf>
    <xf numFmtId="38" fontId="2" fillId="0" borderId="7" xfId="1" applyFont="1" applyBorder="1" applyAlignment="1">
      <alignment horizontal="center" vertical="center" shrinkToFit="1"/>
    </xf>
    <xf numFmtId="0" fontId="0" fillId="0" borderId="46" xfId="0" applyBorder="1">
      <alignment vertical="center"/>
    </xf>
    <xf numFmtId="177" fontId="13" fillId="2" borderId="20" xfId="0" applyNumberFormat="1" applyFont="1" applyFill="1" applyBorder="1" applyAlignment="1">
      <alignment horizontal="center" vertical="center" shrinkToFit="1"/>
    </xf>
    <xf numFmtId="177" fontId="13" fillId="2" borderId="0" xfId="0" applyNumberFormat="1" applyFont="1" applyFill="1" applyAlignment="1">
      <alignment horizontal="center" vertical="center" shrinkToFit="1"/>
    </xf>
    <xf numFmtId="177" fontId="13" fillId="2" borderId="47" xfId="0" applyNumberFormat="1" applyFont="1" applyFill="1" applyBorder="1" applyAlignment="1">
      <alignment horizontal="center" vertical="center" shrinkToFit="1"/>
    </xf>
    <xf numFmtId="177" fontId="13" fillId="2" borderId="54" xfId="0" applyNumberFormat="1" applyFont="1" applyFill="1" applyBorder="1" applyAlignment="1">
      <alignment horizontal="center" vertical="center" shrinkToFit="1"/>
    </xf>
    <xf numFmtId="177" fontId="13" fillId="2" borderId="8" xfId="0" applyNumberFormat="1" applyFont="1" applyFill="1" applyBorder="1" applyAlignment="1">
      <alignment horizontal="center" vertical="center" shrinkToFit="1"/>
    </xf>
    <xf numFmtId="177" fontId="13" fillId="2" borderId="56" xfId="0" applyNumberFormat="1" applyFont="1" applyFill="1" applyBorder="1" applyAlignment="1">
      <alignment horizontal="center" vertical="center" shrinkToFit="1"/>
    </xf>
    <xf numFmtId="0" fontId="18" fillId="0" borderId="59" xfId="0" applyFont="1" applyBorder="1" applyAlignment="1">
      <alignment horizontal="center" vertical="center" shrinkToFit="1"/>
    </xf>
    <xf numFmtId="182" fontId="6" fillId="0" borderId="59" xfId="0" applyNumberFormat="1" applyFont="1" applyBorder="1" applyAlignment="1">
      <alignment horizontal="center" vertical="center"/>
    </xf>
    <xf numFmtId="182" fontId="6" fillId="0" borderId="60" xfId="0" applyNumberFormat="1" applyFont="1" applyBorder="1" applyAlignment="1">
      <alignment horizontal="center" vertical="center"/>
    </xf>
    <xf numFmtId="180" fontId="16" fillId="0" borderId="58" xfId="1" applyNumberFormat="1" applyFont="1" applyBorder="1" applyAlignment="1">
      <alignment vertical="center" shrinkToFit="1"/>
    </xf>
    <xf numFmtId="180" fontId="16" fillId="0" borderId="59" xfId="1" applyNumberFormat="1" applyFont="1" applyBorder="1" applyAlignment="1">
      <alignment vertical="center" shrinkToFit="1"/>
    </xf>
    <xf numFmtId="0" fontId="11" fillId="3" borderId="61" xfId="0" applyFont="1" applyFill="1" applyBorder="1" applyAlignment="1">
      <alignment horizontal="center" vertical="center" shrinkToFit="1"/>
    </xf>
    <xf numFmtId="0" fontId="11" fillId="3" borderId="62" xfId="0" applyFont="1" applyFill="1" applyBorder="1" applyAlignment="1">
      <alignment horizontal="center" vertical="center" shrinkToFit="1"/>
    </xf>
    <xf numFmtId="0" fontId="11" fillId="3" borderId="53" xfId="0" applyFont="1" applyFill="1" applyBorder="1" applyAlignment="1">
      <alignment horizontal="center" vertical="center" shrinkToFit="1"/>
    </xf>
    <xf numFmtId="0" fontId="11" fillId="3" borderId="7" xfId="0" applyFont="1" applyFill="1" applyBorder="1" applyAlignment="1">
      <alignment horizontal="center" vertical="center" shrinkToFit="1"/>
    </xf>
    <xf numFmtId="0" fontId="11" fillId="3" borderId="63" xfId="0" applyFont="1" applyFill="1" applyBorder="1" applyAlignment="1">
      <alignment horizontal="center" vertical="center" shrinkToFit="1"/>
    </xf>
    <xf numFmtId="0" fontId="18" fillId="0" borderId="59" xfId="0" applyFont="1" applyBorder="1" applyAlignment="1">
      <alignment horizontal="center" vertical="center"/>
    </xf>
    <xf numFmtId="181" fontId="17" fillId="0" borderId="59" xfId="1" applyNumberFormat="1" applyFont="1" applyBorder="1" applyAlignment="1">
      <alignment vertical="center" shrinkToFit="1"/>
    </xf>
    <xf numFmtId="0" fontId="0" fillId="0" borderId="64" xfId="0" applyBorder="1" applyAlignment="1">
      <alignment horizontal="center" vertical="center" shrinkToFit="1"/>
    </xf>
    <xf numFmtId="0" fontId="0" fillId="0" borderId="65" xfId="0" applyBorder="1" applyAlignment="1">
      <alignment horizontal="center" vertical="center" shrinkToFit="1"/>
    </xf>
    <xf numFmtId="0" fontId="0" fillId="0" borderId="65" xfId="0" applyBorder="1" applyAlignment="1">
      <alignment vertical="center" shrinkToFit="1"/>
    </xf>
    <xf numFmtId="38" fontId="6" fillId="0" borderId="65" xfId="1" applyFont="1" applyBorder="1" applyAlignment="1">
      <alignment horizontal="center" vertical="center" shrinkToFit="1"/>
    </xf>
    <xf numFmtId="38" fontId="6" fillId="0" borderId="66" xfId="1" applyFont="1" applyBorder="1" applyAlignment="1">
      <alignment horizontal="center" vertical="center" shrinkToFit="1"/>
    </xf>
    <xf numFmtId="38" fontId="6" fillId="0" borderId="67" xfId="1" applyFont="1" applyBorder="1" applyAlignment="1">
      <alignment horizontal="center" vertical="center" shrinkToFit="1"/>
    </xf>
    <xf numFmtId="38" fontId="6" fillId="0" borderId="68" xfId="1" applyFont="1" applyBorder="1" applyAlignment="1">
      <alignment horizontal="center" vertical="center" shrinkToFit="1"/>
    </xf>
    <xf numFmtId="38" fontId="6" fillId="0" borderId="69" xfId="1" applyFont="1" applyBorder="1" applyAlignment="1">
      <alignment horizontal="center" vertical="center" shrinkToFit="1"/>
    </xf>
    <xf numFmtId="38" fontId="6" fillId="0" borderId="70" xfId="1" applyFont="1" applyBorder="1" applyAlignment="1">
      <alignment horizontal="center" vertical="center" shrinkToFit="1"/>
    </xf>
    <xf numFmtId="0" fontId="0" fillId="0" borderId="71" xfId="0" applyBorder="1" applyAlignment="1">
      <alignment horizontal="center" vertical="center" shrinkToFit="1"/>
    </xf>
    <xf numFmtId="0" fontId="0" fillId="0" borderId="72" xfId="0" applyBorder="1" applyAlignment="1">
      <alignment vertical="center" shrinkToFit="1"/>
    </xf>
    <xf numFmtId="0" fontId="0" fillId="0" borderId="75" xfId="0" applyBorder="1" applyAlignment="1">
      <alignment horizontal="center" vertical="center" shrinkToFit="1"/>
    </xf>
    <xf numFmtId="0" fontId="0" fillId="0" borderId="72" xfId="0" applyBorder="1" applyAlignment="1">
      <alignment horizontal="center" vertical="center" shrinkToFit="1"/>
    </xf>
    <xf numFmtId="0" fontId="0" fillId="0" borderId="73" xfId="0" applyBorder="1" applyAlignment="1">
      <alignment vertical="center" shrinkToFit="1"/>
    </xf>
    <xf numFmtId="0" fontId="0" fillId="0" borderId="35" xfId="0" applyBorder="1" applyAlignment="1">
      <alignment vertical="center" shrinkToFit="1"/>
    </xf>
    <xf numFmtId="0" fontId="0" fillId="0" borderId="76" xfId="0" applyBorder="1" applyAlignment="1">
      <alignment vertical="center" shrinkToFit="1"/>
    </xf>
    <xf numFmtId="38" fontId="6" fillId="0" borderId="73" xfId="1" applyFont="1" applyBorder="1" applyAlignment="1">
      <alignment horizontal="center" vertical="center" shrinkToFit="1"/>
    </xf>
    <xf numFmtId="38" fontId="6" fillId="0" borderId="35" xfId="1" applyFont="1" applyBorder="1" applyAlignment="1">
      <alignment horizontal="center" vertical="center" shrinkToFit="1"/>
    </xf>
    <xf numFmtId="38" fontId="6" fillId="0" borderId="74" xfId="1" applyFont="1" applyBorder="1" applyAlignment="1">
      <alignment horizontal="center" vertical="center" shrinkToFit="1"/>
    </xf>
    <xf numFmtId="38" fontId="6" fillId="0" borderId="77" xfId="1" applyFont="1" applyBorder="1" applyAlignment="1">
      <alignment horizontal="center" vertical="center" shrinkToFit="1"/>
    </xf>
    <xf numFmtId="0" fontId="19" fillId="4" borderId="75" xfId="0" applyFont="1" applyFill="1" applyBorder="1" applyAlignment="1">
      <alignment horizontal="center" vertical="center" shrinkToFit="1"/>
    </xf>
    <xf numFmtId="0" fontId="19" fillId="4" borderId="72" xfId="0" applyFont="1" applyFill="1" applyBorder="1" applyAlignment="1">
      <alignment horizontal="center" vertical="center" shrinkToFit="1"/>
    </xf>
    <xf numFmtId="38" fontId="15" fillId="4" borderId="72" xfId="1" applyFont="1" applyFill="1" applyBorder="1" applyAlignment="1">
      <alignment horizontal="center" vertical="center" shrinkToFit="1"/>
    </xf>
    <xf numFmtId="38" fontId="15" fillId="4" borderId="73" xfId="1" applyFont="1" applyFill="1" applyBorder="1" applyAlignment="1">
      <alignment horizontal="center" vertical="center" shrinkToFit="1"/>
    </xf>
    <xf numFmtId="38" fontId="15" fillId="4" borderId="78" xfId="1" applyFont="1" applyFill="1" applyBorder="1" applyAlignment="1">
      <alignment horizontal="center" vertical="center" shrinkToFit="1"/>
    </xf>
    <xf numFmtId="38" fontId="15" fillId="4" borderId="77" xfId="1" applyFont="1" applyFill="1" applyBorder="1" applyAlignment="1">
      <alignment horizontal="center" vertical="center" shrinkToFit="1"/>
    </xf>
    <xf numFmtId="38" fontId="15" fillId="4" borderId="35" xfId="1" applyFont="1" applyFill="1" applyBorder="1" applyAlignment="1">
      <alignment horizontal="center" vertical="center" shrinkToFit="1"/>
    </xf>
    <xf numFmtId="38" fontId="15" fillId="4" borderId="74" xfId="1" applyFont="1" applyFill="1" applyBorder="1" applyAlignment="1">
      <alignment horizontal="center" vertical="center" shrinkToFit="1"/>
    </xf>
    <xf numFmtId="49" fontId="0" fillId="0" borderId="75" xfId="0" applyNumberFormat="1" applyBorder="1" applyAlignment="1">
      <alignment horizontal="center" vertical="center" shrinkToFit="1"/>
    </xf>
    <xf numFmtId="49" fontId="0" fillId="0" borderId="72" xfId="0" applyNumberFormat="1" applyBorder="1" applyAlignment="1">
      <alignment horizontal="center" vertical="center" shrinkToFit="1"/>
    </xf>
    <xf numFmtId="0" fontId="0" fillId="0" borderId="75" xfId="0" quotePrefix="1" applyBorder="1" applyAlignment="1">
      <alignment horizontal="center" vertical="center" shrinkToFit="1"/>
    </xf>
    <xf numFmtId="0" fontId="19" fillId="4" borderId="79" xfId="0" applyFont="1" applyFill="1" applyBorder="1" applyAlignment="1">
      <alignment horizontal="center" vertical="center" shrinkToFit="1"/>
    </xf>
    <xf numFmtId="0" fontId="19" fillId="4" borderId="80" xfId="0" applyFont="1" applyFill="1" applyBorder="1" applyAlignment="1">
      <alignment horizontal="center" vertical="center" shrinkToFit="1"/>
    </xf>
    <xf numFmtId="38" fontId="15" fillId="4" borderId="80" xfId="1" applyFont="1" applyFill="1" applyBorder="1" applyAlignment="1">
      <alignment horizontal="center" vertical="center" shrinkToFit="1"/>
    </xf>
    <xf numFmtId="38" fontId="15" fillId="4" borderId="81" xfId="1" applyFont="1" applyFill="1" applyBorder="1" applyAlignment="1">
      <alignment horizontal="center" vertical="center" shrinkToFit="1"/>
    </xf>
    <xf numFmtId="38" fontId="15" fillId="4" borderId="82" xfId="1" applyFont="1" applyFill="1" applyBorder="1" applyAlignment="1">
      <alignment horizontal="center" vertical="center" shrinkToFit="1"/>
    </xf>
    <xf numFmtId="38" fontId="15" fillId="4" borderId="25" xfId="1" applyFont="1" applyFill="1" applyBorder="1" applyAlignment="1">
      <alignment horizontal="center" vertical="center" shrinkToFit="1"/>
    </xf>
    <xf numFmtId="38" fontId="15" fillId="4" borderId="26" xfId="1" applyFont="1" applyFill="1" applyBorder="1" applyAlignment="1">
      <alignment horizontal="center" vertical="center" shrinkToFit="1"/>
    </xf>
    <xf numFmtId="38" fontId="15" fillId="4" borderId="83" xfId="1" applyFont="1" applyFill="1" applyBorder="1" applyAlignment="1">
      <alignment horizontal="center" vertical="center" shrinkToFit="1"/>
    </xf>
    <xf numFmtId="38" fontId="15" fillId="4" borderId="84" xfId="1" applyFont="1" applyFill="1" applyBorder="1" applyAlignment="1">
      <alignment horizontal="center" vertical="center" shrinkToFit="1"/>
    </xf>
    <xf numFmtId="38" fontId="15" fillId="4" borderId="85" xfId="1" applyFont="1" applyFill="1" applyBorder="1" applyAlignment="1">
      <alignment horizontal="center" vertical="center" shrinkToFit="1"/>
    </xf>
    <xf numFmtId="38" fontId="15" fillId="4" borderId="86" xfId="1" applyFont="1" applyFill="1" applyBorder="1" applyAlignment="1">
      <alignment horizontal="center" vertical="center" shrinkToFit="1"/>
    </xf>
    <xf numFmtId="0" fontId="6" fillId="0" borderId="1" xfId="0" applyFont="1" applyBorder="1" applyAlignment="1">
      <alignment horizontal="center" vertical="center" textRotation="255"/>
    </xf>
    <xf numFmtId="0" fontId="6" fillId="0" borderId="87" xfId="0" applyFont="1" applyBorder="1" applyAlignment="1">
      <alignment horizontal="center" vertical="center" textRotation="255"/>
    </xf>
    <xf numFmtId="0" fontId="6" fillId="0" borderId="30" xfId="0" applyFont="1" applyBorder="1" applyAlignment="1">
      <alignment horizontal="center" vertical="center" textRotation="255"/>
    </xf>
    <xf numFmtId="0" fontId="6" fillId="0" borderId="22" xfId="0" applyFont="1" applyBorder="1" applyAlignment="1">
      <alignment horizontal="center" vertical="center" textRotation="255"/>
    </xf>
    <xf numFmtId="0" fontId="6" fillId="0" borderId="4" xfId="0" applyFont="1" applyBorder="1" applyAlignment="1">
      <alignment horizontal="center" vertical="center" textRotation="255"/>
    </xf>
    <xf numFmtId="0" fontId="6" fillId="0" borderId="91" xfId="0" applyFont="1" applyBorder="1" applyAlignment="1">
      <alignment horizontal="center" vertical="center" textRotation="255"/>
    </xf>
    <xf numFmtId="38" fontId="7" fillId="0" borderId="88" xfId="1" applyFont="1" applyBorder="1" applyAlignment="1">
      <alignment horizontal="center" vertical="center" shrinkToFit="1"/>
    </xf>
    <xf numFmtId="38" fontId="7" fillId="0" borderId="89" xfId="1" applyFont="1" applyBorder="1" applyAlignment="1">
      <alignment horizontal="center" vertical="center" shrinkToFit="1"/>
    </xf>
    <xf numFmtId="38" fontId="7" fillId="0" borderId="62" xfId="1" applyFont="1" applyBorder="1" applyAlignment="1">
      <alignment horizontal="center" vertical="center" shrinkToFit="1"/>
    </xf>
    <xf numFmtId="0" fontId="20" fillId="0" borderId="88" xfId="0" applyFont="1" applyBorder="1" applyAlignment="1">
      <alignment horizontal="center" vertical="center"/>
    </xf>
    <xf numFmtId="0" fontId="20" fillId="0" borderId="89" xfId="0" applyFont="1" applyBorder="1" applyAlignment="1">
      <alignment horizontal="center" vertical="center"/>
    </xf>
    <xf numFmtId="0" fontId="20" fillId="0" borderId="23" xfId="0" applyFont="1" applyBorder="1" applyAlignment="1">
      <alignment horizontal="center" vertical="center"/>
    </xf>
    <xf numFmtId="0" fontId="20" fillId="0" borderId="90" xfId="0" applyFont="1" applyBorder="1" applyAlignment="1">
      <alignment horizontal="center" vertical="center"/>
    </xf>
    <xf numFmtId="0" fontId="20" fillId="0" borderId="62" xfId="0" applyFont="1" applyBorder="1" applyAlignment="1">
      <alignment horizontal="center" vertical="center"/>
    </xf>
    <xf numFmtId="0" fontId="20" fillId="0" borderId="92" xfId="0" applyFont="1" applyBorder="1" applyAlignment="1">
      <alignment horizontal="center" vertical="center"/>
    </xf>
    <xf numFmtId="0" fontId="20" fillId="0" borderId="93" xfId="0" applyFont="1" applyBorder="1" applyAlignment="1">
      <alignment horizontal="center" vertical="center"/>
    </xf>
    <xf numFmtId="0" fontId="10" fillId="0" borderId="0" xfId="0" applyFont="1">
      <alignment vertical="center"/>
    </xf>
    <xf numFmtId="0" fontId="10" fillId="0" borderId="0" xfId="0" applyFont="1" applyAlignment="1">
      <alignment horizontal="right" vertical="center"/>
    </xf>
    <xf numFmtId="0" fontId="10" fillId="0" borderId="0" xfId="0" applyFont="1" applyAlignment="1">
      <alignment horizontal="center" vertical="center"/>
    </xf>
    <xf numFmtId="0" fontId="0" fillId="0" borderId="99"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38" fontId="1" fillId="0" borderId="15" xfId="1" applyBorder="1" applyAlignment="1">
      <alignment vertical="center"/>
    </xf>
    <xf numFmtId="0" fontId="0" fillId="5" borderId="15" xfId="0" applyFill="1" applyBorder="1" applyAlignment="1">
      <alignment horizontal="center" vertical="center"/>
    </xf>
    <xf numFmtId="0" fontId="0" fillId="5" borderId="100" xfId="0" applyFill="1" applyBorder="1" applyAlignment="1">
      <alignment horizontal="center" vertical="center"/>
    </xf>
    <xf numFmtId="0" fontId="0" fillId="0" borderId="94" xfId="0" applyBorder="1" applyAlignment="1">
      <alignment horizontal="center" vertical="center"/>
    </xf>
    <xf numFmtId="0" fontId="0" fillId="0" borderId="95" xfId="0" applyBorder="1" applyAlignment="1">
      <alignment horizontal="center" vertical="center"/>
    </xf>
    <xf numFmtId="0" fontId="0" fillId="0" borderId="96" xfId="0" applyBorder="1" applyAlignment="1">
      <alignment horizontal="center" vertical="center"/>
    </xf>
    <xf numFmtId="0" fontId="0" fillId="0" borderId="97" xfId="0" applyBorder="1" applyAlignment="1">
      <alignment horizontal="center" vertical="center"/>
    </xf>
    <xf numFmtId="0" fontId="0" fillId="0" borderId="98" xfId="0" applyBorder="1" applyAlignment="1">
      <alignment horizontal="center" vertical="center"/>
    </xf>
    <xf numFmtId="0" fontId="0" fillId="0" borderId="101" xfId="0" applyBorder="1" applyAlignment="1">
      <alignment horizontal="center" vertical="center" shrinkToFit="1"/>
    </xf>
    <xf numFmtId="0" fontId="0" fillId="0" borderId="35" xfId="0" applyBorder="1" applyAlignment="1">
      <alignment horizontal="center" vertical="center" shrinkToFit="1"/>
    </xf>
    <xf numFmtId="0" fontId="0" fillId="0" borderId="76" xfId="0" applyBorder="1" applyAlignment="1">
      <alignment horizontal="center" vertical="center" shrinkToFit="1"/>
    </xf>
    <xf numFmtId="38" fontId="1" fillId="0" borderId="35" xfId="1" applyBorder="1" applyAlignment="1">
      <alignment vertical="center"/>
    </xf>
    <xf numFmtId="0" fontId="0" fillId="7" borderId="73" xfId="0" applyFill="1" applyBorder="1" applyAlignment="1">
      <alignment horizontal="center" vertical="center"/>
    </xf>
    <xf numFmtId="0" fontId="0" fillId="7" borderId="35" xfId="0" applyFill="1" applyBorder="1" applyAlignment="1">
      <alignment horizontal="center" vertical="center"/>
    </xf>
    <xf numFmtId="0" fontId="0" fillId="7" borderId="102" xfId="0" applyFill="1" applyBorder="1" applyAlignment="1">
      <alignment horizontal="center" vertical="center"/>
    </xf>
    <xf numFmtId="0" fontId="15" fillId="0" borderId="103" xfId="0" applyFont="1" applyBorder="1" applyAlignment="1">
      <alignment horizontal="center" vertical="center" textRotation="255" wrapText="1"/>
    </xf>
    <xf numFmtId="0" fontId="15" fillId="0" borderId="104" xfId="0" applyFont="1" applyBorder="1" applyAlignment="1">
      <alignment horizontal="center" vertical="center" textRotation="255" wrapText="1"/>
    </xf>
    <xf numFmtId="0" fontId="15" fillId="0" borderId="105" xfId="0" applyFont="1" applyBorder="1" applyAlignment="1">
      <alignment horizontal="center" vertical="center" textRotation="255" wrapText="1"/>
    </xf>
    <xf numFmtId="0" fontId="15" fillId="0" borderId="111" xfId="0" applyFont="1" applyBorder="1" applyAlignment="1">
      <alignment horizontal="center" vertical="center" textRotation="255" wrapText="1"/>
    </xf>
    <xf numFmtId="0" fontId="15" fillId="0" borderId="0" xfId="0" applyFont="1" applyAlignment="1">
      <alignment horizontal="center" vertical="center" textRotation="255" wrapText="1"/>
    </xf>
    <xf numFmtId="0" fontId="15" fillId="0" borderId="31" xfId="0" applyFont="1" applyBorder="1" applyAlignment="1">
      <alignment horizontal="center" vertical="center" textRotation="255" wrapText="1"/>
    </xf>
    <xf numFmtId="0" fontId="15" fillId="0" borderId="124" xfId="0" applyFont="1" applyBorder="1" applyAlignment="1">
      <alignment horizontal="center" vertical="center" textRotation="255" wrapText="1"/>
    </xf>
    <xf numFmtId="0" fontId="15" fillId="0" borderId="125" xfId="0" applyFont="1" applyBorder="1" applyAlignment="1">
      <alignment horizontal="center" vertical="center" textRotation="255" wrapText="1"/>
    </xf>
    <xf numFmtId="0" fontId="15" fillId="0" borderId="126" xfId="0" applyFont="1" applyBorder="1" applyAlignment="1">
      <alignment horizontal="center" vertical="center" textRotation="255" wrapText="1"/>
    </xf>
    <xf numFmtId="0" fontId="1" fillId="0" borderId="106" xfId="2" applyBorder="1" applyAlignment="1">
      <alignment horizontal="center" vertical="center"/>
    </xf>
    <xf numFmtId="0" fontId="1" fillId="0" borderId="107" xfId="2" applyBorder="1" applyAlignment="1">
      <alignment horizontal="center" vertical="center"/>
    </xf>
    <xf numFmtId="0" fontId="1" fillId="0" borderId="108" xfId="2" applyBorder="1" applyAlignment="1">
      <alignment horizontal="center" vertical="center"/>
    </xf>
    <xf numFmtId="0" fontId="1" fillId="0" borderId="109" xfId="2" applyBorder="1" applyAlignment="1">
      <alignment horizontal="center" vertical="center"/>
    </xf>
    <xf numFmtId="0" fontId="1" fillId="0" borderId="110" xfId="2" applyBorder="1" applyAlignment="1">
      <alignment horizontal="center" vertical="center"/>
    </xf>
    <xf numFmtId="0" fontId="0" fillId="0" borderId="101" xfId="0" applyBorder="1" applyAlignment="1">
      <alignment horizontal="center" vertical="center"/>
    </xf>
    <xf numFmtId="0" fontId="0" fillId="0" borderId="35" xfId="0" applyBorder="1" applyAlignment="1">
      <alignment horizontal="center" vertical="center"/>
    </xf>
    <xf numFmtId="0" fontId="0" fillId="0" borderId="76" xfId="0" applyBorder="1" applyAlignment="1">
      <alignment horizontal="center" vertical="center"/>
    </xf>
    <xf numFmtId="0" fontId="0" fillId="6" borderId="73" xfId="0" applyFill="1" applyBorder="1" applyAlignment="1">
      <alignment horizontal="center" vertical="center"/>
    </xf>
    <xf numFmtId="0" fontId="0" fillId="6" borderId="35" xfId="0" applyFill="1" applyBorder="1" applyAlignment="1">
      <alignment horizontal="center" vertical="center"/>
    </xf>
    <xf numFmtId="0" fontId="0" fillId="6" borderId="102" xfId="0" applyFill="1" applyBorder="1" applyAlignment="1">
      <alignment horizontal="center" vertical="center"/>
    </xf>
    <xf numFmtId="0" fontId="1" fillId="0" borderId="112" xfId="2" applyBorder="1" applyAlignment="1">
      <alignment horizontal="center" vertical="center"/>
    </xf>
    <xf numFmtId="0" fontId="1" fillId="0" borderId="15" xfId="2" applyBorder="1" applyAlignment="1">
      <alignment horizontal="center" vertical="center"/>
    </xf>
    <xf numFmtId="0" fontId="1" fillId="0" borderId="16" xfId="2" applyBorder="1" applyAlignment="1">
      <alignment horizontal="center" vertical="center"/>
    </xf>
    <xf numFmtId="0" fontId="1" fillId="0" borderId="113" xfId="2" applyBorder="1" applyAlignment="1">
      <alignment horizontal="center" vertical="center"/>
    </xf>
    <xf numFmtId="0" fontId="0" fillId="9" borderId="73" xfId="0" applyFill="1" applyBorder="1" applyAlignment="1">
      <alignment horizontal="center" vertical="center"/>
    </xf>
    <xf numFmtId="0" fontId="0" fillId="9" borderId="35" xfId="0" applyFill="1" applyBorder="1" applyAlignment="1">
      <alignment horizontal="center" vertical="center"/>
    </xf>
    <xf numFmtId="0" fontId="0" fillId="9" borderId="102" xfId="0" applyFill="1" applyBorder="1" applyAlignment="1">
      <alignment horizontal="center" vertical="center"/>
    </xf>
    <xf numFmtId="0" fontId="1" fillId="0" borderId="101" xfId="2" applyBorder="1" applyAlignment="1">
      <alignment horizontal="center" vertical="center"/>
    </xf>
    <xf numFmtId="0" fontId="1" fillId="0" borderId="35" xfId="2" applyBorder="1" applyAlignment="1">
      <alignment horizontal="center" vertical="center"/>
    </xf>
    <xf numFmtId="0" fontId="1" fillId="0" borderId="76" xfId="2" applyBorder="1" applyAlignment="1">
      <alignment horizontal="center" vertical="center"/>
    </xf>
    <xf numFmtId="183" fontId="1" fillId="0" borderId="73" xfId="2" applyNumberFormat="1" applyBorder="1" applyAlignment="1">
      <alignment horizontal="center" vertical="center"/>
    </xf>
    <xf numFmtId="183" fontId="1" fillId="0" borderId="35" xfId="2" applyNumberFormat="1" applyBorder="1" applyAlignment="1">
      <alignment horizontal="center" vertical="center"/>
    </xf>
    <xf numFmtId="183" fontId="1" fillId="0" borderId="76" xfId="2" applyNumberFormat="1" applyBorder="1" applyAlignment="1">
      <alignment horizontal="center" vertical="center"/>
    </xf>
    <xf numFmtId="183" fontId="1" fillId="0" borderId="114" xfId="2" applyNumberFormat="1" applyBorder="1" applyAlignment="1">
      <alignment horizontal="center" vertical="center"/>
    </xf>
    <xf numFmtId="0" fontId="0" fillId="8" borderId="35" xfId="0" applyFill="1" applyBorder="1" applyAlignment="1">
      <alignment horizontal="center" vertical="center"/>
    </xf>
    <xf numFmtId="0" fontId="0" fillId="8" borderId="102" xfId="0" applyFill="1" applyBorder="1" applyAlignment="1">
      <alignment horizontal="center" vertical="center"/>
    </xf>
    <xf numFmtId="0" fontId="1" fillId="0" borderId="99" xfId="2" applyBorder="1" applyAlignment="1">
      <alignment horizontal="center" vertical="center"/>
    </xf>
    <xf numFmtId="0" fontId="0" fillId="11" borderId="35" xfId="0" applyFill="1" applyBorder="1" applyAlignment="1">
      <alignment horizontal="center" vertical="center"/>
    </xf>
    <xf numFmtId="0" fontId="0" fillId="11" borderId="102" xfId="0" applyFill="1" applyBorder="1" applyAlignment="1">
      <alignment horizontal="center" vertical="center"/>
    </xf>
    <xf numFmtId="0" fontId="0" fillId="10" borderId="35" xfId="0" applyFill="1" applyBorder="1" applyAlignment="1">
      <alignment horizontal="center" vertical="center"/>
    </xf>
    <xf numFmtId="0" fontId="0" fillId="10" borderId="102" xfId="0" applyFill="1" applyBorder="1" applyAlignment="1">
      <alignment horizontal="center" vertical="center"/>
    </xf>
    <xf numFmtId="0" fontId="0" fillId="0" borderId="115" xfId="0" applyBorder="1" applyAlignment="1">
      <alignment horizontal="center" vertical="center" shrinkToFit="1"/>
    </xf>
    <xf numFmtId="0" fontId="0" fillId="0" borderId="24" xfId="0" applyBorder="1" applyAlignment="1">
      <alignment horizontal="center" vertical="center" shrinkToFit="1"/>
    </xf>
    <xf numFmtId="0" fontId="0" fillId="0" borderId="33" xfId="0" applyBorder="1" applyAlignment="1">
      <alignment horizontal="center" vertical="center" shrinkToFit="1"/>
    </xf>
    <xf numFmtId="38" fontId="1" fillId="0" borderId="24" xfId="1" applyBorder="1" applyAlignment="1">
      <alignment vertical="center"/>
    </xf>
    <xf numFmtId="0" fontId="0" fillId="12" borderId="24" xfId="0" applyFill="1" applyBorder="1" applyAlignment="1">
      <alignment horizontal="center" vertical="center"/>
    </xf>
    <xf numFmtId="0" fontId="0" fillId="12" borderId="116" xfId="0" applyFill="1" applyBorder="1" applyAlignment="1">
      <alignment horizontal="center" vertical="center"/>
    </xf>
    <xf numFmtId="0" fontId="1" fillId="0" borderId="117" xfId="2" applyBorder="1" applyAlignment="1">
      <alignment horizontal="center" vertical="center"/>
    </xf>
    <xf numFmtId="0" fontId="1" fillId="0" borderId="40" xfId="2" applyBorder="1" applyAlignment="1">
      <alignment horizontal="center" vertical="center"/>
    </xf>
    <xf numFmtId="0" fontId="1" fillId="0" borderId="41" xfId="2" applyBorder="1" applyAlignment="1">
      <alignment horizontal="center" vertical="center"/>
    </xf>
    <xf numFmtId="183" fontId="1" fillId="0" borderId="118" xfId="2" applyNumberFormat="1" applyBorder="1" applyAlignment="1">
      <alignment horizontal="center" vertical="center"/>
    </xf>
    <xf numFmtId="183" fontId="1" fillId="0" borderId="40" xfId="2" applyNumberFormat="1" applyBorder="1" applyAlignment="1">
      <alignment horizontal="center" vertical="center"/>
    </xf>
    <xf numFmtId="183" fontId="1" fillId="0" borderId="41" xfId="2" applyNumberFormat="1" applyBorder="1" applyAlignment="1">
      <alignment horizontal="center" vertical="center"/>
    </xf>
    <xf numFmtId="183" fontId="1" fillId="0" borderId="119" xfId="2" applyNumberFormat="1" applyBorder="1" applyAlignment="1">
      <alignment horizontal="center" vertical="center"/>
    </xf>
    <xf numFmtId="0" fontId="1" fillId="0" borderId="73" xfId="2" applyBorder="1" applyAlignment="1">
      <alignment horizontal="center" vertical="center"/>
    </xf>
    <xf numFmtId="0" fontId="1" fillId="0" borderId="114" xfId="2" applyBorder="1" applyAlignment="1">
      <alignment horizontal="center" vertical="center"/>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120" xfId="0" applyBorder="1" applyAlignment="1">
      <alignment horizontal="center" vertical="center"/>
    </xf>
    <xf numFmtId="38" fontId="1" fillId="0" borderId="59" xfId="1" applyBorder="1" applyAlignment="1">
      <alignment vertical="center"/>
    </xf>
    <xf numFmtId="0" fontId="0" fillId="0" borderId="59" xfId="0" applyBorder="1">
      <alignment vertical="center"/>
    </xf>
    <xf numFmtId="0" fontId="0" fillId="0" borderId="60" xfId="0" applyBorder="1">
      <alignment vertical="center"/>
    </xf>
    <xf numFmtId="0" fontId="0" fillId="0" borderId="121" xfId="0" applyBorder="1" applyAlignment="1">
      <alignment horizontal="center" vertical="center" wrapText="1"/>
    </xf>
    <xf numFmtId="0" fontId="0" fillId="0" borderId="18" xfId="0" applyBorder="1" applyAlignment="1">
      <alignment horizontal="center" vertical="center" wrapText="1"/>
    </xf>
    <xf numFmtId="0" fontId="0" fillId="0" borderId="122" xfId="0" applyBorder="1" applyAlignment="1">
      <alignment horizontal="center" vertical="center" wrapText="1"/>
    </xf>
    <xf numFmtId="0" fontId="0" fillId="0" borderId="30" xfId="0" applyBorder="1" applyAlignment="1">
      <alignment horizontal="center" vertical="center" wrapText="1"/>
    </xf>
    <xf numFmtId="0" fontId="0" fillId="0" borderId="0" xfId="0" applyAlignment="1">
      <alignment horizontal="center" vertical="center" wrapText="1"/>
    </xf>
    <xf numFmtId="0" fontId="0" fillId="0" borderId="123" xfId="0" applyBorder="1" applyAlignment="1">
      <alignment horizontal="center" vertical="center" wrapText="1"/>
    </xf>
    <xf numFmtId="0" fontId="0" fillId="0" borderId="127" xfId="0" applyBorder="1" applyAlignment="1">
      <alignment horizontal="center" vertical="center" wrapText="1"/>
    </xf>
    <xf numFmtId="0" fontId="0" fillId="0" borderId="125" xfId="0" applyBorder="1" applyAlignment="1">
      <alignment horizontal="center" vertical="center" wrapText="1"/>
    </xf>
    <xf numFmtId="0" fontId="0" fillId="0" borderId="128" xfId="0" applyBorder="1" applyAlignment="1">
      <alignment horizontal="center" vertical="center" wrapText="1"/>
    </xf>
    <xf numFmtId="0" fontId="21" fillId="13" borderId="1" xfId="0" applyFont="1" applyFill="1" applyBorder="1" applyAlignment="1">
      <alignment horizontal="center" vertical="center" shrinkToFit="1"/>
    </xf>
    <xf numFmtId="0" fontId="21" fillId="13" borderId="2" xfId="0" applyFont="1" applyFill="1" applyBorder="1" applyAlignment="1">
      <alignment horizontal="center" vertical="center" shrinkToFit="1"/>
    </xf>
    <xf numFmtId="0" fontId="21" fillId="13" borderId="30" xfId="0" applyFont="1" applyFill="1" applyBorder="1" applyAlignment="1">
      <alignment horizontal="center" vertical="center" shrinkToFit="1"/>
    </xf>
    <xf numFmtId="0" fontId="21" fillId="13" borderId="0" xfId="0" applyFont="1" applyFill="1" applyAlignment="1">
      <alignment horizontal="center" vertical="center" shrinkToFit="1"/>
    </xf>
    <xf numFmtId="0" fontId="21" fillId="0" borderId="2" xfId="0" applyFont="1" applyBorder="1" applyAlignment="1">
      <alignment horizontal="left" shrinkToFit="1"/>
    </xf>
    <xf numFmtId="0" fontId="21" fillId="0" borderId="3" xfId="0" applyFont="1" applyBorder="1" applyAlignment="1">
      <alignment horizontal="left" shrinkToFit="1"/>
    </xf>
    <xf numFmtId="0" fontId="21" fillId="0" borderId="0" xfId="0" applyFont="1" applyAlignment="1">
      <alignment horizontal="left" shrinkToFit="1"/>
    </xf>
    <xf numFmtId="0" fontId="21" fillId="0" borderId="31" xfId="0" applyFont="1" applyBorder="1" applyAlignment="1">
      <alignment horizontal="left" shrinkToFit="1"/>
    </xf>
    <xf numFmtId="0" fontId="0" fillId="0" borderId="5" xfId="0" applyBorder="1" applyAlignment="1">
      <alignment horizontal="left" shrinkToFit="1"/>
    </xf>
    <xf numFmtId="0" fontId="0" fillId="0" borderId="6" xfId="0" applyBorder="1" applyAlignment="1">
      <alignment horizontal="left" shrinkToFit="1"/>
    </xf>
    <xf numFmtId="0" fontId="21" fillId="13" borderId="1" xfId="0" applyFont="1" applyFill="1" applyBorder="1" applyAlignment="1">
      <alignment horizontal="center" vertical="center"/>
    </xf>
    <xf numFmtId="0" fontId="21" fillId="13" borderId="2" xfId="0" applyFont="1" applyFill="1" applyBorder="1" applyAlignment="1">
      <alignment horizontal="center" vertical="center"/>
    </xf>
    <xf numFmtId="0" fontId="21" fillId="13" borderId="4" xfId="0" applyFont="1" applyFill="1" applyBorder="1" applyAlignment="1">
      <alignment horizontal="center" vertical="center"/>
    </xf>
    <xf numFmtId="0" fontId="21" fillId="13" borderId="5" xfId="0" applyFont="1" applyFill="1" applyBorder="1" applyAlignment="1">
      <alignment horizontal="center" vertical="center"/>
    </xf>
    <xf numFmtId="0" fontId="0" fillId="0" borderId="2" xfId="0" applyBorder="1" applyAlignment="1">
      <alignment horizontal="left" vertical="center"/>
    </xf>
    <xf numFmtId="0" fontId="0" fillId="0" borderId="3" xfId="0" applyBorder="1" applyAlignment="1">
      <alignment horizontal="left" vertical="center"/>
    </xf>
    <xf numFmtId="0" fontId="21" fillId="0" borderId="30" xfId="0" applyFont="1" applyBorder="1" applyAlignment="1">
      <alignment horizontal="center" vertical="center"/>
    </xf>
    <xf numFmtId="0" fontId="21" fillId="0" borderId="0" xfId="0" applyFont="1" applyAlignment="1">
      <alignment horizontal="center" vertical="center"/>
    </xf>
    <xf numFmtId="0" fontId="21" fillId="0" borderId="31" xfId="0" applyFont="1" applyBorder="1" applyAlignment="1">
      <alignment horizontal="center" vertical="center"/>
    </xf>
    <xf numFmtId="0" fontId="21" fillId="0" borderId="50" xfId="0" applyFont="1" applyBorder="1" applyAlignment="1">
      <alignment horizontal="center" vertical="center" shrinkToFit="1"/>
    </xf>
    <xf numFmtId="0" fontId="21" fillId="0" borderId="51" xfId="0" applyFont="1" applyBorder="1" applyAlignment="1">
      <alignment horizontal="center" vertical="center" shrinkToFit="1"/>
    </xf>
    <xf numFmtId="0" fontId="20" fillId="0" borderId="129" xfId="0" applyFont="1" applyBorder="1" applyAlignment="1">
      <alignment horizontal="center" vertical="center"/>
    </xf>
    <xf numFmtId="0" fontId="20" fillId="0" borderId="130" xfId="0" applyFont="1" applyBorder="1" applyAlignment="1">
      <alignment horizontal="center" vertical="center"/>
    </xf>
    <xf numFmtId="0" fontId="0" fillId="0" borderId="5" xfId="0" applyBorder="1" applyAlignment="1">
      <alignment horizontal="left" vertical="center"/>
    </xf>
    <xf numFmtId="0" fontId="0" fillId="0" borderId="36" xfId="0" applyBorder="1" applyAlignment="1">
      <alignment horizontal="center" vertical="center" shrinkToFit="1"/>
    </xf>
    <xf numFmtId="0" fontId="0" fillId="0" borderId="37" xfId="0" applyBorder="1" applyAlignment="1">
      <alignment horizontal="center" vertical="center" shrinkToFit="1"/>
    </xf>
    <xf numFmtId="0" fontId="0" fillId="0" borderId="30" xfId="0" applyBorder="1" applyAlignment="1">
      <alignment horizontal="center" vertical="center" shrinkToFit="1"/>
    </xf>
    <xf numFmtId="0" fontId="0" fillId="0" borderId="0" xfId="0" applyAlignment="1">
      <alignment horizontal="center" vertical="center" shrinkToFit="1"/>
    </xf>
    <xf numFmtId="0" fontId="0" fillId="0" borderId="4" xfId="0" applyBorder="1" applyAlignment="1">
      <alignment horizontal="center" vertical="center" shrinkToFit="1"/>
    </xf>
    <xf numFmtId="0" fontId="0" fillId="0" borderId="5" xfId="0" applyBorder="1" applyAlignment="1">
      <alignment horizontal="center" vertical="center" shrinkToFit="1"/>
    </xf>
    <xf numFmtId="0" fontId="0" fillId="0" borderId="37" xfId="0" applyBorder="1" applyAlignment="1">
      <alignment horizontal="left" vertical="center" shrinkToFit="1"/>
    </xf>
    <xf numFmtId="0" fontId="0" fillId="0" borderId="37" xfId="0" applyBorder="1" applyAlignment="1">
      <alignment horizontal="left" vertical="center" wrapText="1" shrinkToFit="1"/>
    </xf>
    <xf numFmtId="0" fontId="0" fillId="0" borderId="38" xfId="0" applyBorder="1" applyAlignment="1">
      <alignment horizontal="left" vertical="center" wrapText="1" shrinkToFit="1"/>
    </xf>
    <xf numFmtId="0" fontId="0" fillId="0" borderId="0" xfId="0" applyAlignment="1">
      <alignment horizontal="left" vertical="center" wrapText="1" shrinkToFit="1"/>
    </xf>
    <xf numFmtId="0" fontId="0" fillId="0" borderId="31" xfId="0" applyBorder="1" applyAlignment="1">
      <alignment horizontal="left" vertical="center" wrapText="1" shrinkToFit="1"/>
    </xf>
    <xf numFmtId="0" fontId="0" fillId="0" borderId="5" xfId="0" applyBorder="1" applyAlignment="1">
      <alignment horizontal="left" vertical="center" wrapText="1" shrinkToFit="1"/>
    </xf>
    <xf numFmtId="0" fontId="0" fillId="0" borderId="6" xfId="0" applyBorder="1" applyAlignment="1">
      <alignment horizontal="left" vertical="center" wrapText="1" shrinkToFit="1"/>
    </xf>
    <xf numFmtId="0" fontId="19" fillId="4" borderId="131" xfId="0" applyFont="1" applyFill="1" applyBorder="1" applyAlignment="1">
      <alignment horizontal="center" vertical="center" shrinkToFit="1"/>
    </xf>
    <xf numFmtId="0" fontId="19" fillId="4" borderId="132" xfId="0" applyFont="1" applyFill="1" applyBorder="1" applyAlignment="1">
      <alignment horizontal="center" vertical="center" shrinkToFit="1"/>
    </xf>
    <xf numFmtId="38" fontId="15" fillId="4" borderId="132" xfId="1" applyFont="1" applyFill="1" applyBorder="1" applyAlignment="1">
      <alignment horizontal="center" vertical="center" shrinkToFit="1"/>
    </xf>
    <xf numFmtId="38" fontId="15" fillId="4" borderId="133" xfId="1" applyFont="1" applyFill="1" applyBorder="1" applyAlignment="1">
      <alignment horizontal="center" vertical="center" shrinkToFit="1"/>
    </xf>
    <xf numFmtId="38" fontId="15" fillId="4" borderId="134" xfId="1" applyFont="1" applyFill="1" applyBorder="1" applyAlignment="1">
      <alignment horizontal="center" vertical="center" shrinkToFit="1"/>
    </xf>
  </cellXfs>
  <cellStyles count="3">
    <cellStyle name="桁区切り" xfId="1" builtinId="6"/>
    <cellStyle name="標準" xfId="0" builtinId="0"/>
    <cellStyle name="標準 2" xfId="2" xr:uid="{EA0ACB5C-F674-438F-B944-F52B6AA19E0D}"/>
  </cellStyles>
  <dxfs count="52">
    <dxf>
      <fill>
        <patternFill>
          <bgColor indexed="44"/>
        </patternFill>
      </fill>
    </dxf>
    <dxf>
      <fill>
        <patternFill>
          <bgColor indexed="47"/>
        </patternFill>
      </fill>
    </dxf>
    <dxf>
      <fill>
        <patternFill>
          <bgColor indexed="44"/>
        </patternFill>
      </fill>
    </dxf>
    <dxf>
      <fill>
        <patternFill>
          <bgColor indexed="44"/>
        </patternFill>
      </fill>
    </dxf>
    <dxf>
      <fill>
        <patternFill>
          <bgColor indexed="44"/>
        </patternFill>
      </fill>
    </dxf>
    <dxf>
      <fill>
        <patternFill>
          <bgColor indexed="42"/>
        </patternFill>
      </fill>
    </dxf>
    <dxf>
      <fill>
        <patternFill>
          <bgColor indexed="42"/>
        </patternFill>
      </fill>
    </dxf>
    <dxf>
      <fill>
        <patternFill>
          <bgColor indexed="44"/>
        </patternFill>
      </fill>
    </dxf>
    <dxf>
      <fill>
        <patternFill>
          <bgColor indexed="11"/>
        </patternFill>
      </fill>
    </dxf>
    <dxf>
      <fill>
        <patternFill>
          <bgColor indexed="10"/>
        </patternFill>
      </fill>
    </dxf>
    <dxf>
      <fill>
        <patternFill>
          <bgColor indexed="11"/>
        </patternFill>
      </fill>
    </dxf>
    <dxf>
      <fill>
        <patternFill>
          <bgColor indexed="15"/>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4"/>
        </patternFill>
      </fill>
    </dxf>
    <dxf>
      <fill>
        <patternFill>
          <bgColor indexed="47"/>
        </patternFill>
      </fill>
    </dxf>
    <dxf>
      <fill>
        <patternFill>
          <bgColor indexed="42"/>
        </patternFill>
      </fill>
    </dxf>
    <dxf>
      <fill>
        <patternFill>
          <bgColor indexed="47"/>
        </patternFill>
      </fill>
    </dxf>
    <dxf>
      <fill>
        <patternFill>
          <bgColor indexed="44"/>
        </patternFill>
      </fill>
    </dxf>
    <dxf>
      <fill>
        <patternFill>
          <bgColor indexed="44"/>
        </patternFill>
      </fill>
    </dxf>
    <dxf>
      <fill>
        <patternFill>
          <bgColor rgb="FFFFFF00"/>
        </patternFill>
      </fill>
    </dxf>
    <dxf>
      <fill>
        <patternFill>
          <bgColor theme="9" tint="-0.24994659260841701"/>
        </patternFill>
      </fill>
    </dxf>
    <dxf>
      <font>
        <condense val="0"/>
        <extend val="0"/>
        <color indexed="9"/>
      </font>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2"/>
        </patternFill>
      </fill>
    </dxf>
    <dxf>
      <fill>
        <patternFill>
          <bgColor indexed="45"/>
        </patternFill>
      </fill>
    </dxf>
    <dxf>
      <fill>
        <patternFill>
          <bgColor indexed="47"/>
        </patternFill>
      </fill>
    </dxf>
    <dxf>
      <font>
        <condense val="0"/>
        <extend val="0"/>
        <color indexed="22"/>
      </font>
    </dxf>
    <dxf>
      <fill>
        <patternFill>
          <bgColor indexed="45"/>
        </patternFill>
      </fill>
    </dxf>
    <dxf>
      <font>
        <condense val="0"/>
        <extend val="0"/>
        <color indexed="9"/>
      </font>
    </dxf>
    <dxf>
      <fill>
        <patternFill>
          <bgColor indexed="44"/>
        </patternFill>
      </fill>
    </dxf>
    <dxf>
      <fill>
        <patternFill>
          <bgColor indexed="42"/>
        </patternFill>
      </fill>
    </dxf>
    <dxf>
      <fill>
        <patternFill>
          <bgColor indexed="42"/>
        </patternFill>
      </fill>
    </dxf>
    <dxf>
      <fill>
        <patternFill>
          <bgColor indexed="47"/>
        </patternFill>
      </fill>
    </dxf>
    <dxf>
      <fill>
        <patternFill>
          <bgColor indexed="42"/>
        </patternFill>
      </fill>
    </dxf>
    <dxf>
      <fill>
        <patternFill>
          <bgColor indexed="47"/>
        </patternFill>
      </fill>
    </dxf>
    <dxf>
      <fill>
        <patternFill>
          <bgColor indexed="60"/>
        </patternFill>
      </fill>
    </dxf>
    <dxf>
      <font>
        <condense val="0"/>
        <extend val="0"/>
        <color indexed="9"/>
      </font>
    </dxf>
    <dxf>
      <font>
        <condense val="0"/>
        <extend val="0"/>
        <color indexed="9"/>
      </font>
    </dxf>
    <dxf>
      <fill>
        <patternFill>
          <bgColor indexed="42"/>
        </patternFill>
      </fill>
    </dxf>
    <dxf>
      <fill>
        <patternFill>
          <bgColor indexed="44"/>
        </patternFill>
      </fill>
    </dxf>
    <dxf>
      <fill>
        <patternFill>
          <bgColor indexed="42"/>
        </patternFill>
      </fill>
    </dxf>
    <dxf>
      <fill>
        <patternFill>
          <bgColor indexed="47"/>
        </patternFill>
      </fill>
    </dxf>
    <dxf>
      <fill>
        <patternFill>
          <bgColor indexed="44"/>
        </patternFill>
      </fill>
    </dxf>
    <dxf>
      <fill>
        <patternFill>
          <bgColor indexed="47"/>
        </patternFill>
      </fill>
    </dxf>
    <dxf>
      <fill>
        <patternFill>
          <bgColor theme="4"/>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CheckBox" fmlaLink="$BA$3" lockText="1" noThreeD="1"/>
</file>

<file path=xl/ctrlProps/ctrlProp2.xml><?xml version="1.0" encoding="utf-8"?>
<formControlPr xmlns="http://schemas.microsoft.com/office/spreadsheetml/2009/9/main" objectType="Radio" firstButton="1" fmlaLink="$BB$3"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noThreeD="1"/>
</file>

<file path=xl/ctrlProps/ctrlProp6.xml><?xml version="1.0" encoding="utf-8"?>
<formControlPr xmlns="http://schemas.microsoft.com/office/spreadsheetml/2009/9/main" objectType="Radio" firstButton="1" fmlaLink="$BC$3" lockText="1" noThreeD="1"/>
</file>

<file path=xl/ctrlProps/ctrlProp7.xml><?xml version="1.0" encoding="utf-8"?>
<formControlPr xmlns="http://schemas.microsoft.com/office/spreadsheetml/2009/9/main" objectType="Radio" checked="Checked"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47</xdr:col>
          <xdr:colOff>0</xdr:colOff>
          <xdr:row>7</xdr:row>
          <xdr:rowOff>0</xdr:rowOff>
        </xdr:from>
        <xdr:to>
          <xdr:col>56</xdr:col>
          <xdr:colOff>44450</xdr:colOff>
          <xdr:row>10</xdr:row>
          <xdr:rowOff>82550</xdr:rowOff>
        </xdr:to>
        <xdr:sp macro="" textlink="">
          <xdr:nvSpPr>
            <xdr:cNvPr id="1025" name="Group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6350</xdr:colOff>
          <xdr:row>8</xdr:row>
          <xdr:rowOff>6350</xdr:rowOff>
        </xdr:from>
        <xdr:to>
          <xdr:col>51</xdr:col>
          <xdr:colOff>50800</xdr:colOff>
          <xdr:row>9</xdr:row>
          <xdr:rowOff>0</xdr:rowOff>
        </xdr:to>
        <xdr:sp macro="" textlink="">
          <xdr:nvSpPr>
            <xdr:cNvPr id="1026" name="Option Butto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6350</xdr:colOff>
          <xdr:row>9</xdr:row>
          <xdr:rowOff>63500</xdr:rowOff>
        </xdr:from>
        <xdr:to>
          <xdr:col>50</xdr:col>
          <xdr:colOff>12700</xdr:colOff>
          <xdr:row>10</xdr:row>
          <xdr:rowOff>69850</xdr:rowOff>
        </xdr:to>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6350</xdr:colOff>
          <xdr:row>9</xdr:row>
          <xdr:rowOff>63500</xdr:rowOff>
        </xdr:from>
        <xdr:to>
          <xdr:col>54</xdr:col>
          <xdr:colOff>120650</xdr:colOff>
          <xdr:row>10</xdr:row>
          <xdr:rowOff>69850</xdr:rowOff>
        </xdr:to>
        <xdr:sp macro="" textlink="">
          <xdr:nvSpPr>
            <xdr:cNvPr id="1028" name="Option Button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0</xdr:colOff>
          <xdr:row>3</xdr:row>
          <xdr:rowOff>0</xdr:rowOff>
        </xdr:from>
        <xdr:to>
          <xdr:col>69</xdr:col>
          <xdr:colOff>76200</xdr:colOff>
          <xdr:row>10</xdr:row>
          <xdr:rowOff>82550</xdr:rowOff>
        </xdr:to>
        <xdr:sp macro="" textlink="">
          <xdr:nvSpPr>
            <xdr:cNvPr id="1029" name="Group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25400</xdr:colOff>
          <xdr:row>3</xdr:row>
          <xdr:rowOff>0</xdr:rowOff>
        </xdr:from>
        <xdr:to>
          <xdr:col>68</xdr:col>
          <xdr:colOff>76200</xdr:colOff>
          <xdr:row>4</xdr:row>
          <xdr:rowOff>6350</xdr:rowOff>
        </xdr:to>
        <xdr:sp macro="" textlink="">
          <xdr:nvSpPr>
            <xdr:cNvPr id="1030" name="Option Button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31750</xdr:colOff>
          <xdr:row>4</xdr:row>
          <xdr:rowOff>0</xdr:rowOff>
        </xdr:from>
        <xdr:to>
          <xdr:col>60</xdr:col>
          <xdr:colOff>31750</xdr:colOff>
          <xdr:row>5</xdr:row>
          <xdr:rowOff>6350</xdr:rowOff>
        </xdr:to>
        <xdr:sp macro="" textlink="">
          <xdr:nvSpPr>
            <xdr:cNvPr id="1031" name="Option Button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31750</xdr:colOff>
          <xdr:row>4</xdr:row>
          <xdr:rowOff>0</xdr:rowOff>
        </xdr:from>
        <xdr:to>
          <xdr:col>68</xdr:col>
          <xdr:colOff>50800</xdr:colOff>
          <xdr:row>5</xdr:row>
          <xdr:rowOff>6350</xdr:rowOff>
        </xdr:to>
        <xdr:sp macro="" textlink="">
          <xdr:nvSpPr>
            <xdr:cNvPr id="1032" name="Option Button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31750</xdr:colOff>
          <xdr:row>5</xdr:row>
          <xdr:rowOff>25400</xdr:rowOff>
        </xdr:from>
        <xdr:to>
          <xdr:col>59</xdr:col>
          <xdr:colOff>50800</xdr:colOff>
          <xdr:row>6</xdr:row>
          <xdr:rowOff>6350</xdr:rowOff>
        </xdr:to>
        <xdr:sp macro="" textlink="">
          <xdr:nvSpPr>
            <xdr:cNvPr id="1033" name="Option Button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6350</xdr:colOff>
          <xdr:row>6</xdr:row>
          <xdr:rowOff>31750</xdr:rowOff>
        </xdr:from>
        <xdr:to>
          <xdr:col>50</xdr:col>
          <xdr:colOff>120650</xdr:colOff>
          <xdr:row>7</xdr:row>
          <xdr:rowOff>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C34B29-79F7-43AB-B1E3-C26A5AF0EBEB}">
  <dimension ref="A1:CW103"/>
  <sheetViews>
    <sheetView showGridLines="0" tabSelected="1" view="pageBreakPreview" zoomScale="55" zoomScaleNormal="70" zoomScaleSheetLayoutView="55" workbookViewId="0">
      <selection sqref="A1:S2"/>
    </sheetView>
  </sheetViews>
  <sheetFormatPr defaultRowHeight="13" x14ac:dyDescent="0.2"/>
  <cols>
    <col min="1" max="100" width="2.1796875" customWidth="1"/>
    <col min="101" max="101" width="10.1796875" bestFit="1" customWidth="1"/>
  </cols>
  <sheetData>
    <row r="1" spans="1:101" ht="18.75" customHeight="1" x14ac:dyDescent="0.2">
      <c r="A1" s="70" t="s">
        <v>0</v>
      </c>
      <c r="B1" s="70"/>
      <c r="C1" s="70"/>
      <c r="D1" s="70"/>
      <c r="E1" s="70"/>
      <c r="F1" s="70"/>
      <c r="G1" s="70"/>
      <c r="H1" s="70"/>
      <c r="I1" s="70"/>
      <c r="J1" s="70"/>
      <c r="K1" s="70"/>
      <c r="L1" s="70"/>
      <c r="M1" s="70"/>
      <c r="N1" s="70"/>
      <c r="O1" s="70"/>
      <c r="P1" s="70"/>
      <c r="Q1" s="70"/>
      <c r="R1" s="70"/>
      <c r="S1" s="70"/>
      <c r="U1" s="71" t="s">
        <v>1</v>
      </c>
      <c r="V1" s="72"/>
      <c r="W1" s="72"/>
      <c r="X1" s="72"/>
      <c r="Y1" s="72"/>
      <c r="Z1" s="72"/>
      <c r="AA1" s="72"/>
      <c r="AB1" s="72"/>
      <c r="AC1" s="72"/>
      <c r="AD1" s="72"/>
      <c r="AE1" s="72"/>
      <c r="AF1" s="72"/>
      <c r="AG1" s="72"/>
      <c r="AH1" s="72"/>
      <c r="AI1" s="72"/>
      <c r="AJ1" s="72"/>
      <c r="AK1" s="72"/>
      <c r="AL1" s="72"/>
      <c r="AM1" s="72"/>
      <c r="AN1" s="72"/>
      <c r="AO1" s="72"/>
      <c r="AP1" s="72"/>
      <c r="AQ1" s="72"/>
      <c r="AR1" s="72"/>
      <c r="AS1" s="72"/>
      <c r="AT1" s="72"/>
      <c r="AU1" s="72"/>
      <c r="AV1" s="72"/>
      <c r="AW1" s="72"/>
      <c r="AX1" s="72"/>
      <c r="AY1" s="72"/>
      <c r="AZ1" s="72"/>
      <c r="BA1" s="72"/>
      <c r="BB1" s="72"/>
      <c r="BC1" s="72"/>
      <c r="BD1" s="72"/>
      <c r="BE1" s="72"/>
      <c r="BF1" s="72"/>
      <c r="BG1" s="72"/>
      <c r="BH1" s="72"/>
      <c r="BI1" s="72"/>
      <c r="BJ1" s="72"/>
      <c r="BK1" s="72"/>
      <c r="BL1" s="72"/>
      <c r="BM1" s="72"/>
      <c r="BN1" s="72"/>
      <c r="BO1" s="72"/>
      <c r="BP1" s="72"/>
      <c r="BQ1" s="72"/>
      <c r="BR1" s="72"/>
      <c r="BS1" s="72"/>
      <c r="BT1" s="72"/>
      <c r="BU1" s="72"/>
      <c r="BV1" s="72"/>
      <c r="BW1" s="72"/>
      <c r="BX1" s="72"/>
      <c r="BY1" s="72"/>
      <c r="BZ1" s="72"/>
      <c r="CA1" s="72"/>
      <c r="CB1" s="72"/>
      <c r="CC1" s="72"/>
      <c r="CD1" s="73"/>
      <c r="CE1" s="77" t="str">
        <f>YEAR(CW1)&amp;"年"&amp;MONTH(CW1)&amp;"月分"</f>
        <v>2023年9月分</v>
      </c>
      <c r="CF1" s="77"/>
      <c r="CG1" s="77"/>
      <c r="CH1" s="77"/>
      <c r="CI1" s="77"/>
      <c r="CJ1" s="77"/>
      <c r="CK1" s="77"/>
      <c r="CL1" s="77"/>
      <c r="CM1" s="77"/>
      <c r="CN1" s="77"/>
      <c r="CO1" s="77"/>
      <c r="CP1" s="77"/>
      <c r="CQ1" s="77"/>
      <c r="CR1" s="77"/>
      <c r="CS1" s="77"/>
      <c r="CT1" s="77"/>
      <c r="CU1" s="77"/>
      <c r="CV1" s="77"/>
      <c r="CW1" s="1">
        <v>45170</v>
      </c>
    </row>
    <row r="2" spans="1:101" ht="17.25" customHeight="1" thickBot="1" x14ac:dyDescent="0.35">
      <c r="A2" s="70"/>
      <c r="B2" s="70"/>
      <c r="C2" s="70"/>
      <c r="D2" s="70"/>
      <c r="E2" s="70"/>
      <c r="F2" s="70"/>
      <c r="G2" s="70"/>
      <c r="H2" s="70"/>
      <c r="I2" s="70"/>
      <c r="J2" s="70"/>
      <c r="K2" s="70"/>
      <c r="L2" s="70"/>
      <c r="M2" s="70"/>
      <c r="N2" s="70"/>
      <c r="O2" s="70"/>
      <c r="P2" s="70"/>
      <c r="Q2" s="70"/>
      <c r="R2" s="70"/>
      <c r="S2" s="70"/>
      <c r="T2" s="2"/>
      <c r="U2" s="74"/>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c r="CA2" s="75"/>
      <c r="CB2" s="75"/>
      <c r="CC2" s="75"/>
      <c r="CD2" s="76"/>
      <c r="CE2" s="77"/>
      <c r="CF2" s="77"/>
      <c r="CG2" s="77"/>
      <c r="CH2" s="77"/>
      <c r="CI2" s="77"/>
      <c r="CJ2" s="77"/>
      <c r="CK2" s="77"/>
      <c r="CL2" s="77"/>
      <c r="CM2" s="77"/>
      <c r="CN2" s="77"/>
      <c r="CO2" s="77"/>
      <c r="CP2" s="77"/>
      <c r="CQ2" s="77"/>
      <c r="CR2" s="77"/>
      <c r="CS2" s="77"/>
      <c r="CT2" s="77"/>
      <c r="CU2" s="77"/>
      <c r="CV2" s="77"/>
    </row>
    <row r="3" spans="1:101" ht="14.25" customHeight="1" thickBot="1" x14ac:dyDescent="0.25">
      <c r="A3" s="3"/>
      <c r="B3" s="3"/>
      <c r="C3" s="3"/>
      <c r="D3" s="3"/>
      <c r="E3" s="3"/>
      <c r="F3" s="3"/>
      <c r="G3" s="3"/>
      <c r="I3" s="78" t="s">
        <v>2</v>
      </c>
      <c r="J3" s="78"/>
      <c r="K3" s="78"/>
      <c r="L3" s="78"/>
      <c r="M3" s="78"/>
      <c r="N3" s="78"/>
      <c r="O3" s="78"/>
      <c r="P3" s="78"/>
      <c r="Q3" s="78"/>
      <c r="R3" s="3"/>
      <c r="S3" s="3"/>
      <c r="T3" s="4"/>
      <c r="U3" s="4"/>
      <c r="V3" s="4"/>
      <c r="W3" s="4"/>
      <c r="X3" s="4"/>
      <c r="Y3" s="4"/>
      <c r="Z3" s="4"/>
      <c r="AA3" s="4"/>
      <c r="AB3" s="4"/>
      <c r="AC3" s="4"/>
      <c r="AD3" s="4"/>
      <c r="AE3" s="4"/>
      <c r="AF3" s="4"/>
      <c r="AG3" s="4"/>
      <c r="AH3" s="4"/>
      <c r="AI3" s="4"/>
      <c r="AJ3" s="4"/>
      <c r="AK3" s="4"/>
      <c r="AL3" s="4"/>
      <c r="AM3" s="4"/>
      <c r="AN3" s="4"/>
      <c r="AO3" s="4"/>
      <c r="AP3" s="4"/>
      <c r="AQ3" s="5">
        <f>IF(CEILING(CW1,7)-1&lt;CW1,CEILING(CW1+7,7)-1,CEILING(CW1,7)-1)</f>
        <v>45170</v>
      </c>
      <c r="AR3" s="5">
        <f>AQ3+7</f>
        <v>45177</v>
      </c>
      <c r="AS3" s="5">
        <f t="shared" ref="AS3:AT3" si="0">AR3+7</f>
        <v>45184</v>
      </c>
      <c r="AT3" s="5">
        <f t="shared" si="0"/>
        <v>45191</v>
      </c>
      <c r="AU3" s="6">
        <f>IF(EOMONTH(DATE(YEAR($CW$1),MONTH($CW$1),1),1)&gt;AT3+7,AT3+7,"")</f>
        <v>45198</v>
      </c>
      <c r="AV3" s="6"/>
      <c r="AW3" s="6"/>
      <c r="AX3" s="6"/>
      <c r="AY3" s="6"/>
      <c r="AZ3" s="6"/>
      <c r="BA3" s="7"/>
      <c r="BB3" s="7"/>
      <c r="BC3" s="7">
        <v>2</v>
      </c>
      <c r="BD3" s="7" t="str">
        <f ca="1">IF(BE8="","",IF(BE8&gt;NOW()-30,BE8,EDATE(BE8,12)))</f>
        <v/>
      </c>
      <c r="BE3" s="79" t="s">
        <v>3</v>
      </c>
      <c r="BF3" s="79"/>
      <c r="BG3" s="79"/>
      <c r="BH3" s="79"/>
      <c r="BI3" s="79"/>
      <c r="BJ3" s="79"/>
      <c r="BK3" s="79"/>
      <c r="BL3" s="79"/>
      <c r="BM3" s="79"/>
      <c r="BN3" s="79"/>
      <c r="BO3" s="79"/>
      <c r="BP3" s="79"/>
      <c r="BQ3" s="79"/>
      <c r="BS3" s="8"/>
      <c r="BT3" s="8"/>
      <c r="BU3" s="8"/>
      <c r="BV3" s="8"/>
      <c r="BW3" s="8"/>
      <c r="BX3" s="8"/>
      <c r="BY3" s="8"/>
      <c r="BZ3" s="8"/>
      <c r="CA3" s="8"/>
      <c r="CB3" s="8"/>
      <c r="CC3" s="8"/>
      <c r="CD3" s="8"/>
      <c r="CE3" s="8"/>
      <c r="CF3" s="8"/>
      <c r="CG3" s="8"/>
      <c r="CH3" s="8"/>
      <c r="CI3" s="8"/>
      <c r="CJ3" s="80">
        <v>45142</v>
      </c>
      <c r="CK3" s="80"/>
      <c r="CL3" s="80"/>
      <c r="CM3" s="80"/>
      <c r="CN3" s="80"/>
      <c r="CO3" s="80"/>
      <c r="CP3" s="80"/>
      <c r="CQ3" s="80"/>
      <c r="CR3" s="80"/>
      <c r="CS3" s="80"/>
      <c r="CT3" s="80"/>
      <c r="CU3" s="80"/>
      <c r="CV3" s="80"/>
    </row>
    <row r="4" spans="1:101" ht="13.5" thickTop="1" x14ac:dyDescent="0.2">
      <c r="A4" s="65" t="s">
        <v>4</v>
      </c>
      <c r="B4" s="66"/>
      <c r="C4" s="66"/>
      <c r="D4" s="66"/>
      <c r="E4" s="66"/>
      <c r="F4" s="66"/>
      <c r="G4" s="67"/>
      <c r="I4" s="65" t="s">
        <v>5</v>
      </c>
      <c r="J4" s="66"/>
      <c r="K4" s="66"/>
      <c r="L4" s="66"/>
      <c r="M4" s="66"/>
      <c r="N4" s="66"/>
      <c r="O4" s="66"/>
      <c r="P4" s="66"/>
      <c r="Q4" s="66"/>
      <c r="R4" s="66"/>
      <c r="S4" s="66"/>
      <c r="T4" s="66"/>
      <c r="U4" s="66"/>
      <c r="V4" s="66"/>
      <c r="W4" s="66"/>
      <c r="X4" s="66"/>
      <c r="Y4" s="66"/>
      <c r="Z4" s="66"/>
      <c r="AA4" s="66"/>
      <c r="AB4" s="66"/>
      <c r="AC4" s="66"/>
      <c r="AD4" s="66"/>
      <c r="AE4" s="68"/>
      <c r="AF4" s="69" t="s">
        <v>6</v>
      </c>
      <c r="AG4" s="66"/>
      <c r="AH4" s="66"/>
      <c r="AI4" s="66"/>
      <c r="AJ4" s="66"/>
      <c r="AK4" s="66"/>
      <c r="AL4" s="66"/>
      <c r="AM4" s="66"/>
      <c r="AN4" s="68"/>
      <c r="AO4" s="69" t="s">
        <v>7</v>
      </c>
      <c r="AP4" s="66"/>
      <c r="AQ4" s="66"/>
      <c r="AR4" s="66"/>
      <c r="AS4" s="66"/>
      <c r="AT4" s="66"/>
      <c r="AU4" s="68"/>
      <c r="AV4" s="69" t="s">
        <v>8</v>
      </c>
      <c r="AW4" s="66"/>
      <c r="AX4" s="66"/>
      <c r="AY4" s="66"/>
      <c r="AZ4" s="66"/>
      <c r="BA4" s="66"/>
      <c r="BB4" s="66"/>
      <c r="BC4" s="66"/>
      <c r="BD4" s="67"/>
      <c r="BE4" s="45" t="s">
        <v>9</v>
      </c>
      <c r="BF4" s="46"/>
      <c r="BG4" s="46"/>
      <c r="BH4" s="46"/>
      <c r="BI4" s="46"/>
      <c r="BJ4" s="46"/>
      <c r="BK4" s="46"/>
      <c r="BL4" s="46"/>
      <c r="BM4" s="10" t="s">
        <v>10</v>
      </c>
      <c r="BN4" s="47" t="s">
        <v>11</v>
      </c>
      <c r="BO4" s="47"/>
      <c r="BP4" s="47"/>
      <c r="BQ4" s="48"/>
      <c r="BR4" s="49" t="s">
        <v>12</v>
      </c>
      <c r="BS4" s="50"/>
      <c r="BT4" s="50"/>
      <c r="BU4" s="50"/>
      <c r="BV4" s="53" t="s">
        <v>13</v>
      </c>
      <c r="BW4" s="53"/>
      <c r="BX4" s="53"/>
      <c r="BY4" s="53"/>
      <c r="BZ4" s="53"/>
      <c r="CA4" s="53"/>
      <c r="CB4" s="53"/>
      <c r="CC4" s="53"/>
      <c r="CD4" s="53"/>
      <c r="CE4" s="53"/>
      <c r="CF4" s="53"/>
      <c r="CG4" s="50" t="s">
        <v>14</v>
      </c>
      <c r="CH4" s="50"/>
      <c r="CI4" s="55"/>
      <c r="CJ4" s="57" t="s">
        <v>15</v>
      </c>
      <c r="CK4" s="58"/>
      <c r="CL4" s="58"/>
      <c r="CM4" s="58"/>
      <c r="CN4" s="58"/>
      <c r="CO4" s="58"/>
      <c r="CP4" s="58"/>
      <c r="CQ4" s="58"/>
      <c r="CR4" s="58"/>
      <c r="CS4" s="58"/>
      <c r="CT4" s="58"/>
      <c r="CU4" s="58"/>
      <c r="CV4" s="59"/>
    </row>
    <row r="5" spans="1:101" ht="17.25" customHeight="1" x14ac:dyDescent="0.2">
      <c r="A5" s="94"/>
      <c r="B5" s="95"/>
      <c r="C5" s="95"/>
      <c r="D5" s="95"/>
      <c r="E5" s="95"/>
      <c r="F5" s="95"/>
      <c r="G5" s="96"/>
      <c r="I5" s="100"/>
      <c r="J5" s="101"/>
      <c r="K5" s="101"/>
      <c r="L5" s="101"/>
      <c r="M5" s="101"/>
      <c r="N5" s="101"/>
      <c r="O5" s="101"/>
      <c r="P5" s="101"/>
      <c r="Q5" s="101"/>
      <c r="R5" s="101"/>
      <c r="S5" s="101"/>
      <c r="T5" s="101"/>
      <c r="U5" s="101"/>
      <c r="V5" s="101"/>
      <c r="W5" s="101"/>
      <c r="X5" s="101"/>
      <c r="Y5" s="101"/>
      <c r="Z5" s="101"/>
      <c r="AA5" s="101"/>
      <c r="AB5" s="101"/>
      <c r="AC5" s="101"/>
      <c r="AD5" s="101"/>
      <c r="AE5" s="102"/>
      <c r="AF5" s="106"/>
      <c r="AG5" s="107"/>
      <c r="AH5" s="107"/>
      <c r="AI5" s="107"/>
      <c r="AJ5" s="107"/>
      <c r="AK5" s="107"/>
      <c r="AL5" s="107"/>
      <c r="AM5" s="107"/>
      <c r="AN5" s="108"/>
      <c r="AO5" s="112"/>
      <c r="AP5" s="113"/>
      <c r="AQ5" s="113"/>
      <c r="AR5" s="113"/>
      <c r="AS5" s="113"/>
      <c r="AT5" s="113"/>
      <c r="AU5" s="114"/>
      <c r="AV5" s="118" t="s">
        <v>16</v>
      </c>
      <c r="AW5" s="119"/>
      <c r="AX5" s="120"/>
      <c r="AY5" s="120"/>
      <c r="AZ5" s="120"/>
      <c r="BA5" s="120"/>
      <c r="BB5" s="120"/>
      <c r="BC5" s="120"/>
      <c r="BD5" t="s">
        <v>17</v>
      </c>
      <c r="BE5" s="11"/>
      <c r="BF5" s="60" t="s">
        <v>18</v>
      </c>
      <c r="BG5" s="60"/>
      <c r="BH5" s="60"/>
      <c r="BI5" s="60"/>
      <c r="BJ5" s="60"/>
      <c r="BK5" s="60"/>
      <c r="BL5" s="12"/>
      <c r="BM5" s="12"/>
      <c r="BN5" s="60" t="s">
        <v>19</v>
      </c>
      <c r="BO5" s="60"/>
      <c r="BP5" s="60"/>
      <c r="BQ5" s="61"/>
      <c r="BR5" s="51"/>
      <c r="BS5" s="52"/>
      <c r="BT5" s="52"/>
      <c r="BU5" s="52"/>
      <c r="BV5" s="54"/>
      <c r="BW5" s="54"/>
      <c r="BX5" s="54"/>
      <c r="BY5" s="54"/>
      <c r="BZ5" s="54"/>
      <c r="CA5" s="54"/>
      <c r="CB5" s="54"/>
      <c r="CC5" s="54"/>
      <c r="CD5" s="54"/>
      <c r="CE5" s="54"/>
      <c r="CF5" s="54"/>
      <c r="CG5" s="52"/>
      <c r="CH5" s="52"/>
      <c r="CI5" s="56"/>
      <c r="CJ5" s="62" t="s">
        <v>20</v>
      </c>
      <c r="CK5" s="63"/>
      <c r="CL5" s="63"/>
      <c r="CM5" s="63"/>
      <c r="CN5" s="63"/>
      <c r="CO5" s="63"/>
      <c r="CP5" s="63"/>
      <c r="CQ5" s="63"/>
      <c r="CR5" s="63"/>
      <c r="CS5" s="63"/>
      <c r="CT5" s="63"/>
      <c r="CU5" s="63"/>
      <c r="CV5" s="64"/>
    </row>
    <row r="6" spans="1:101" ht="17.25" customHeight="1" x14ac:dyDescent="0.2">
      <c r="A6" s="94"/>
      <c r="B6" s="95"/>
      <c r="C6" s="95"/>
      <c r="D6" s="95"/>
      <c r="E6" s="95"/>
      <c r="F6" s="95"/>
      <c r="G6" s="96"/>
      <c r="I6" s="103"/>
      <c r="J6" s="104"/>
      <c r="K6" s="104"/>
      <c r="L6" s="104"/>
      <c r="M6" s="104"/>
      <c r="N6" s="104"/>
      <c r="O6" s="104"/>
      <c r="P6" s="104"/>
      <c r="Q6" s="104"/>
      <c r="R6" s="104"/>
      <c r="S6" s="104"/>
      <c r="T6" s="104"/>
      <c r="U6" s="104"/>
      <c r="V6" s="104"/>
      <c r="W6" s="104"/>
      <c r="X6" s="104"/>
      <c r="Y6" s="104"/>
      <c r="Z6" s="104"/>
      <c r="AA6" s="104"/>
      <c r="AB6" s="104"/>
      <c r="AC6" s="104"/>
      <c r="AD6" s="104"/>
      <c r="AE6" s="105"/>
      <c r="AF6" s="109"/>
      <c r="AG6" s="110"/>
      <c r="AH6" s="110"/>
      <c r="AI6" s="110"/>
      <c r="AJ6" s="110"/>
      <c r="AK6" s="110"/>
      <c r="AL6" s="110"/>
      <c r="AM6" s="110"/>
      <c r="AN6" s="111"/>
      <c r="AO6" s="115"/>
      <c r="AP6" s="116"/>
      <c r="AQ6" s="116"/>
      <c r="AR6" s="116"/>
      <c r="AS6" s="116"/>
      <c r="AT6" s="116"/>
      <c r="AU6" s="117"/>
      <c r="AV6" s="121" t="s">
        <v>16</v>
      </c>
      <c r="AW6" s="122"/>
      <c r="AX6" s="123"/>
      <c r="AY6" s="123"/>
      <c r="AZ6" s="123"/>
      <c r="BA6" s="123"/>
      <c r="BB6" s="123"/>
      <c r="BC6" s="123"/>
      <c r="BD6" t="s">
        <v>17</v>
      </c>
      <c r="BE6" s="14"/>
      <c r="BF6" s="81" t="s">
        <v>21</v>
      </c>
      <c r="BG6" s="81"/>
      <c r="BH6" s="81"/>
      <c r="BI6" s="81"/>
      <c r="BJ6" s="82"/>
      <c r="BK6" s="82"/>
      <c r="BL6" s="82"/>
      <c r="BM6" s="82"/>
      <c r="BN6" s="82"/>
      <c r="BO6" s="82"/>
      <c r="BP6" s="82"/>
      <c r="BQ6" s="15"/>
      <c r="BR6" s="83" t="s">
        <v>22</v>
      </c>
      <c r="BS6" s="84"/>
      <c r="BT6" s="84"/>
      <c r="BU6" s="84"/>
      <c r="BV6" s="84"/>
      <c r="BW6" s="84"/>
      <c r="BX6" s="84"/>
      <c r="BY6" s="84"/>
      <c r="BZ6" s="84"/>
      <c r="CA6" s="84"/>
      <c r="CB6" s="84"/>
      <c r="CC6" s="84"/>
      <c r="CD6" s="84"/>
      <c r="CE6" s="84"/>
      <c r="CF6" s="84"/>
      <c r="CG6" s="84"/>
      <c r="CH6" s="84"/>
      <c r="CI6" s="85"/>
      <c r="CJ6" s="86" t="s">
        <v>23</v>
      </c>
      <c r="CK6" s="87"/>
      <c r="CL6" s="87"/>
      <c r="CM6" s="87"/>
      <c r="CN6" s="87"/>
      <c r="CO6" s="87"/>
      <c r="CP6" s="87"/>
      <c r="CQ6" s="87"/>
      <c r="CR6" s="87"/>
      <c r="CS6" s="87"/>
      <c r="CT6" s="87"/>
      <c r="CU6" s="87"/>
      <c r="CV6" s="88"/>
    </row>
    <row r="7" spans="1:101" ht="18" customHeight="1" x14ac:dyDescent="0.2">
      <c r="A7" s="94"/>
      <c r="B7" s="95"/>
      <c r="C7" s="95"/>
      <c r="D7" s="95"/>
      <c r="E7" s="95"/>
      <c r="F7" s="95"/>
      <c r="G7" s="96"/>
      <c r="I7" s="89" t="s">
        <v>24</v>
      </c>
      <c r="J7" s="90"/>
      <c r="K7" s="91" t="s">
        <v>13</v>
      </c>
      <c r="L7" s="91"/>
      <c r="M7" s="91"/>
      <c r="N7" s="17" t="s">
        <v>25</v>
      </c>
      <c r="O7" s="91" t="s">
        <v>13</v>
      </c>
      <c r="P7" s="91"/>
      <c r="Q7" s="91"/>
      <c r="R7" s="17" t="s">
        <v>25</v>
      </c>
      <c r="S7" s="91" t="s">
        <v>13</v>
      </c>
      <c r="T7" s="91"/>
      <c r="U7" s="91"/>
      <c r="V7" s="91"/>
      <c r="W7" s="92" t="s">
        <v>26</v>
      </c>
      <c r="X7" s="92"/>
      <c r="Y7" s="92"/>
      <c r="Z7" s="93" t="s">
        <v>13</v>
      </c>
      <c r="AA7" s="93"/>
      <c r="AB7" s="93"/>
      <c r="AC7" s="93"/>
      <c r="AD7" s="124" t="s">
        <v>27</v>
      </c>
      <c r="AE7" s="125"/>
      <c r="AF7" s="126" t="s">
        <v>28</v>
      </c>
      <c r="AG7" s="127"/>
      <c r="AH7" s="127"/>
      <c r="AI7" s="127"/>
      <c r="AJ7" s="127"/>
      <c r="AK7" s="127"/>
      <c r="AL7" s="127"/>
      <c r="AM7" s="127"/>
      <c r="AN7" s="127"/>
      <c r="AO7" s="127"/>
      <c r="AP7" s="127"/>
      <c r="AQ7" s="127"/>
      <c r="AR7" s="127"/>
      <c r="AS7" s="127"/>
      <c r="AT7" s="127"/>
      <c r="AU7" s="16" t="s">
        <v>29</v>
      </c>
      <c r="AV7" s="18"/>
      <c r="AW7" s="151" t="s">
        <v>30</v>
      </c>
      <c r="AX7" s="151"/>
      <c r="AY7" s="151"/>
      <c r="AZ7" s="151"/>
      <c r="BA7" s="151"/>
      <c r="BB7" s="19"/>
      <c r="BC7" s="19"/>
      <c r="BD7" s="20"/>
      <c r="BE7" s="152" t="s">
        <v>31</v>
      </c>
      <c r="BF7" s="153"/>
      <c r="BG7" s="153"/>
      <c r="BH7" s="153"/>
      <c r="BI7" s="154"/>
      <c r="BJ7" s="155" t="s">
        <v>32</v>
      </c>
      <c r="BK7" s="153"/>
      <c r="BL7" s="153"/>
      <c r="BM7" s="153"/>
      <c r="BN7" s="153"/>
      <c r="BO7" s="153"/>
      <c r="BP7" s="153"/>
      <c r="BQ7" s="156"/>
      <c r="BR7" s="157" t="s">
        <v>13</v>
      </c>
      <c r="BS7" s="158"/>
      <c r="BT7" s="158"/>
      <c r="BU7" s="158"/>
      <c r="BV7" s="158"/>
      <c r="BW7" s="158"/>
      <c r="BX7" s="158"/>
      <c r="BY7" s="158"/>
      <c r="BZ7" s="158"/>
      <c r="CA7" s="158"/>
      <c r="CB7" s="158"/>
      <c r="CC7" s="158"/>
      <c r="CD7" s="158"/>
      <c r="CE7" s="158"/>
      <c r="CF7" s="158"/>
      <c r="CG7" s="158"/>
      <c r="CH7" s="158"/>
      <c r="CI7" s="159"/>
      <c r="CJ7" s="62" t="s">
        <v>33</v>
      </c>
      <c r="CK7" s="63"/>
      <c r="CL7" s="63"/>
      <c r="CM7" s="63"/>
      <c r="CN7" s="63"/>
      <c r="CO7" s="63"/>
      <c r="CP7" s="63"/>
      <c r="CQ7" s="63"/>
      <c r="CR7" s="63"/>
      <c r="CS7" s="63"/>
      <c r="CT7" s="63"/>
      <c r="CU7" s="63"/>
      <c r="CV7" s="64"/>
    </row>
    <row r="8" spans="1:101" ht="13.5" thickBot="1" x14ac:dyDescent="0.25">
      <c r="A8" s="97"/>
      <c r="B8" s="98"/>
      <c r="C8" s="98"/>
      <c r="D8" s="98"/>
      <c r="E8" s="98"/>
      <c r="F8" s="98"/>
      <c r="G8" s="99"/>
      <c r="I8" s="163" t="s">
        <v>34</v>
      </c>
      <c r="J8" s="143"/>
      <c r="K8" s="143"/>
      <c r="L8" s="143"/>
      <c r="M8" s="143"/>
      <c r="N8" s="143"/>
      <c r="O8" s="143"/>
      <c r="P8" s="143"/>
      <c r="Q8" s="143"/>
      <c r="R8" s="143"/>
      <c r="S8" s="143"/>
      <c r="T8" s="143"/>
      <c r="U8" s="143"/>
      <c r="V8" s="143"/>
      <c r="W8" s="143"/>
      <c r="X8" s="143"/>
      <c r="Y8" s="143"/>
      <c r="Z8" s="143"/>
      <c r="AA8" s="143"/>
      <c r="AB8" s="143"/>
      <c r="AC8" s="143"/>
      <c r="AD8" s="143"/>
      <c r="AE8" s="164"/>
      <c r="AF8" s="165">
        <f>IF(V56="●",P56,A12)+IF(AX52="●",AR52,AC12)+IF(BM77="●",BG77,BE12)+IF(CP80="●",CJ80,BT12)+IF(CQ71="●",CK71,CI12)</f>
        <v>0</v>
      </c>
      <c r="AG8" s="166"/>
      <c r="AH8" s="166"/>
      <c r="AI8" s="166"/>
      <c r="AJ8" s="166"/>
      <c r="AK8" s="166"/>
      <c r="AL8" s="166"/>
      <c r="AM8" s="166"/>
      <c r="AN8" s="166"/>
      <c r="AO8" s="166"/>
      <c r="AP8" s="143"/>
      <c r="AQ8" s="143"/>
      <c r="AR8" s="143"/>
      <c r="AS8" s="143"/>
      <c r="AT8" s="143"/>
      <c r="AU8" s="164"/>
      <c r="AV8" s="126" t="s">
        <v>35</v>
      </c>
      <c r="AW8" s="127"/>
      <c r="AX8" s="127"/>
      <c r="AY8" s="127"/>
      <c r="AZ8" s="127"/>
      <c r="BA8" s="127"/>
      <c r="BB8" s="127"/>
      <c r="BC8" s="127"/>
      <c r="BD8" s="169"/>
      <c r="BE8" s="170"/>
      <c r="BF8" s="171"/>
      <c r="BG8" s="171"/>
      <c r="BH8" s="171"/>
      <c r="BI8" s="172"/>
      <c r="BJ8" s="128"/>
      <c r="BK8" s="129"/>
      <c r="BL8" s="129"/>
      <c r="BM8" s="129"/>
      <c r="BN8" s="129"/>
      <c r="BO8" s="129"/>
      <c r="BP8" s="129"/>
      <c r="BQ8" s="130"/>
      <c r="BR8" s="157"/>
      <c r="BS8" s="158"/>
      <c r="BT8" s="158"/>
      <c r="BU8" s="158"/>
      <c r="BV8" s="158"/>
      <c r="BW8" s="158"/>
      <c r="BX8" s="158"/>
      <c r="BY8" s="158"/>
      <c r="BZ8" s="158"/>
      <c r="CA8" s="158"/>
      <c r="CB8" s="158"/>
      <c r="CC8" s="158"/>
      <c r="CD8" s="158"/>
      <c r="CE8" s="158"/>
      <c r="CF8" s="158"/>
      <c r="CG8" s="158"/>
      <c r="CH8" s="158"/>
      <c r="CI8" s="159"/>
      <c r="CJ8" s="134" t="s">
        <v>36</v>
      </c>
      <c r="CK8" s="135"/>
      <c r="CL8" s="135"/>
      <c r="CM8" s="135"/>
      <c r="CN8" s="135"/>
      <c r="CO8" s="135"/>
      <c r="CP8" s="135"/>
      <c r="CQ8" s="135"/>
      <c r="CR8" s="135"/>
      <c r="CS8" s="135"/>
      <c r="CT8" s="135"/>
      <c r="CU8" s="135"/>
      <c r="CV8" s="136"/>
    </row>
    <row r="9" spans="1:101" ht="13.5" thickTop="1" x14ac:dyDescent="0.2">
      <c r="I9" s="100" t="s">
        <v>13</v>
      </c>
      <c r="J9" s="101"/>
      <c r="K9" s="101"/>
      <c r="L9" s="101"/>
      <c r="M9" s="101"/>
      <c r="N9" s="101"/>
      <c r="O9" s="101"/>
      <c r="P9" s="101"/>
      <c r="Q9" s="101"/>
      <c r="R9" s="101"/>
      <c r="S9" s="101"/>
      <c r="T9" s="101"/>
      <c r="U9" s="101"/>
      <c r="V9" s="101"/>
      <c r="W9" s="101"/>
      <c r="X9" s="101"/>
      <c r="Y9" s="101"/>
      <c r="Z9" s="101"/>
      <c r="AA9" s="101"/>
      <c r="AB9" s="101"/>
      <c r="AC9" s="101"/>
      <c r="AD9" s="101"/>
      <c r="AE9" s="102"/>
      <c r="AF9" s="165"/>
      <c r="AG9" s="166"/>
      <c r="AH9" s="166"/>
      <c r="AI9" s="166"/>
      <c r="AJ9" s="166"/>
      <c r="AK9" s="166"/>
      <c r="AL9" s="166"/>
      <c r="AM9" s="166"/>
      <c r="AN9" s="166"/>
      <c r="AO9" s="166"/>
      <c r="AP9" s="140" t="s">
        <v>37</v>
      </c>
      <c r="AQ9" s="141"/>
      <c r="AR9" s="141"/>
      <c r="AS9" s="141"/>
      <c r="AT9" s="141"/>
      <c r="AU9" s="142"/>
      <c r="AV9" s="21"/>
      <c r="AW9" s="143" t="s">
        <v>38</v>
      </c>
      <c r="AX9" s="143"/>
      <c r="AY9" s="143"/>
      <c r="AZ9" s="143"/>
      <c r="BA9" s="143"/>
      <c r="BB9" s="21"/>
      <c r="BE9" s="170"/>
      <c r="BF9" s="171"/>
      <c r="BG9" s="171"/>
      <c r="BH9" s="171"/>
      <c r="BI9" s="172"/>
      <c r="BJ9" s="128"/>
      <c r="BK9" s="129"/>
      <c r="BL9" s="129"/>
      <c r="BM9" s="129"/>
      <c r="BN9" s="129"/>
      <c r="BO9" s="129"/>
      <c r="BP9" s="129"/>
      <c r="BQ9" s="130"/>
      <c r="BR9" s="157"/>
      <c r="BS9" s="158"/>
      <c r="BT9" s="158"/>
      <c r="BU9" s="158"/>
      <c r="BV9" s="158"/>
      <c r="BW9" s="158"/>
      <c r="BX9" s="158"/>
      <c r="BY9" s="158"/>
      <c r="BZ9" s="158"/>
      <c r="CA9" s="158"/>
      <c r="CB9" s="158"/>
      <c r="CC9" s="158"/>
      <c r="CD9" s="158"/>
      <c r="CE9" s="158"/>
      <c r="CF9" s="158"/>
      <c r="CG9" s="158"/>
      <c r="CH9" s="158"/>
      <c r="CI9" s="159"/>
      <c r="CJ9" s="62" t="s">
        <v>39</v>
      </c>
      <c r="CK9" s="63"/>
      <c r="CL9" s="63"/>
      <c r="CM9" s="63"/>
      <c r="CN9" s="63"/>
      <c r="CO9" s="63"/>
      <c r="CP9" s="63"/>
      <c r="CQ9" s="63"/>
      <c r="CR9" s="63"/>
      <c r="CS9" s="63"/>
      <c r="CT9" s="63"/>
      <c r="CU9" s="63"/>
      <c r="CV9" s="64"/>
    </row>
    <row r="10" spans="1:101" ht="17" thickBot="1" x14ac:dyDescent="0.25">
      <c r="I10" s="137"/>
      <c r="J10" s="138"/>
      <c r="K10" s="138"/>
      <c r="L10" s="138"/>
      <c r="M10" s="138"/>
      <c r="N10" s="138"/>
      <c r="O10" s="138"/>
      <c r="P10" s="138"/>
      <c r="Q10" s="138"/>
      <c r="R10" s="138"/>
      <c r="S10" s="138"/>
      <c r="T10" s="138"/>
      <c r="U10" s="138"/>
      <c r="V10" s="138"/>
      <c r="W10" s="138"/>
      <c r="X10" s="138"/>
      <c r="Y10" s="138"/>
      <c r="Z10" s="138"/>
      <c r="AA10" s="138"/>
      <c r="AB10" s="138"/>
      <c r="AC10" s="138"/>
      <c r="AD10" s="138"/>
      <c r="AE10" s="139"/>
      <c r="AF10" s="167"/>
      <c r="AG10" s="168"/>
      <c r="AH10" s="168"/>
      <c r="AI10" s="168"/>
      <c r="AJ10" s="168"/>
      <c r="AK10" s="168"/>
      <c r="AL10" s="168"/>
      <c r="AM10" s="168"/>
      <c r="AN10" s="168"/>
      <c r="AO10" s="168"/>
      <c r="AP10" s="144"/>
      <c r="AQ10" s="145"/>
      <c r="AR10" s="145"/>
      <c r="AS10" s="145"/>
      <c r="AT10" s="145"/>
      <c r="AU10" s="146"/>
      <c r="AV10" s="22"/>
      <c r="AW10" s="4" t="s">
        <v>40</v>
      </c>
      <c r="AX10" s="4"/>
      <c r="AY10" s="4"/>
      <c r="AZ10" s="22"/>
      <c r="BA10" s="147" t="s">
        <v>41</v>
      </c>
      <c r="BB10" s="147"/>
      <c r="BC10" s="147"/>
      <c r="BD10" s="23"/>
      <c r="BE10" s="173"/>
      <c r="BF10" s="174"/>
      <c r="BG10" s="174"/>
      <c r="BH10" s="174"/>
      <c r="BI10" s="175"/>
      <c r="BJ10" s="131"/>
      <c r="BK10" s="132"/>
      <c r="BL10" s="132"/>
      <c r="BM10" s="132"/>
      <c r="BN10" s="132"/>
      <c r="BO10" s="132"/>
      <c r="BP10" s="132"/>
      <c r="BQ10" s="133"/>
      <c r="BR10" s="160"/>
      <c r="BS10" s="161"/>
      <c r="BT10" s="161"/>
      <c r="BU10" s="161"/>
      <c r="BV10" s="161"/>
      <c r="BW10" s="161"/>
      <c r="BX10" s="161"/>
      <c r="BY10" s="161"/>
      <c r="BZ10" s="161"/>
      <c r="CA10" s="161"/>
      <c r="CB10" s="161"/>
      <c r="CC10" s="161"/>
      <c r="CD10" s="161"/>
      <c r="CE10" s="161"/>
      <c r="CF10" s="161"/>
      <c r="CG10" s="161"/>
      <c r="CH10" s="161"/>
      <c r="CI10" s="162"/>
      <c r="CJ10" s="148" t="s">
        <v>42</v>
      </c>
      <c r="CK10" s="149"/>
      <c r="CL10" s="149"/>
      <c r="CM10" s="149"/>
      <c r="CN10" s="149"/>
      <c r="CO10" s="149"/>
      <c r="CP10" s="149"/>
      <c r="CQ10" s="149"/>
      <c r="CR10" s="149"/>
      <c r="CS10" s="149"/>
      <c r="CT10" s="149"/>
      <c r="CU10" s="149"/>
      <c r="CV10" s="150"/>
    </row>
    <row r="11" spans="1:101" ht="8.25" customHeight="1" thickTop="1" thickBot="1" x14ac:dyDescent="0.25"/>
    <row r="12" spans="1:101" ht="21" customHeight="1" thickBot="1" x14ac:dyDescent="0.25">
      <c r="A12" s="179">
        <f>IF(V56="●",P56,SUMIF(K18,"●",H18)+SUMIF(K28,"●",H28)+SUMIF(K36,"●",H36)+SUMIF(K46,"●",H46)+SUMIF(Y48,"●",V48)+SUMIF(Y51,"●",V51)+SUMIF(Y26,"●",V26)+SUMIF(Y37,"●",V37)+SUMIF(Y55,"●",V55)+SUM(K18,K28,K36,K46,Y48,Y51,Y26,Y37,Y55))</f>
        <v>0</v>
      </c>
      <c r="B12" s="180"/>
      <c r="C12" s="180"/>
      <c r="D12" s="180"/>
      <c r="E12" s="180"/>
      <c r="F12" s="187" t="s">
        <v>43</v>
      </c>
      <c r="G12" s="187"/>
      <c r="H12" s="186" t="s">
        <v>44</v>
      </c>
      <c r="I12" s="186"/>
      <c r="J12" s="186"/>
      <c r="K12" s="186"/>
      <c r="L12" s="186"/>
      <c r="M12" s="186"/>
      <c r="N12" s="186"/>
      <c r="O12" s="186"/>
      <c r="P12" s="186"/>
      <c r="Q12" s="186"/>
      <c r="R12" s="186"/>
      <c r="S12" s="186"/>
      <c r="T12" s="186"/>
      <c r="U12" s="177">
        <f>IF(V56="●",66,IF(K18="●",COUNTA(H14:H17),COUNTA(K14:K17))+IF(K28="●",COUNTA(H19:H27),COUNTA(K19:K27))+IF(K36="●",COUNTA(H29:H35),COUNTA(K29:K35))+IF(K46="●",COUNTA(H37:H45),COUNTA(K37:K45))+IF(Y26="●",COUNTA(V14:V25),COUNTA(Y14:Y25))+IF(Y37="●",COUNTA(V27:V36),COUNTA(Y27:Y36))+IF(Y48="●",COUNTA(V38:V47),COUNTA(Y38:Y47))+IF(Y51="●",COUNTA(V49:V50),COUNTA(Y49:Y50))+IF(Y55="●",COUNTA(V52:V54),COUNTA(Y52:Y54)))</f>
        <v>0</v>
      </c>
      <c r="V12" s="177"/>
      <c r="W12" s="177"/>
      <c r="X12" s="177"/>
      <c r="Y12" s="177"/>
      <c r="Z12" s="177"/>
      <c r="AA12" s="178"/>
      <c r="AC12" s="179">
        <f>IF(AX52="●",AR52,SUMIF(AM48,"●",AJ48)+SUMIF(AM59,"●",AJ59)+SUMIF(BA34,"●",AX34)+SUMIF(AM39,"●",AJ39)+SUMIF(BA21,"●",AX21)+SUMIF(BA51,"●",AX51)+SUM(AM48,AM59,BA34,AM39,BA21,BA51))</f>
        <v>0</v>
      </c>
      <c r="AD12" s="180"/>
      <c r="AE12" s="180"/>
      <c r="AF12" s="180"/>
      <c r="AG12" s="180"/>
      <c r="AH12" s="187" t="s">
        <v>43</v>
      </c>
      <c r="AI12" s="187"/>
      <c r="AJ12" s="186" t="s">
        <v>45</v>
      </c>
      <c r="AK12" s="186"/>
      <c r="AL12" s="186"/>
      <c r="AM12" s="186"/>
      <c r="AN12" s="186"/>
      <c r="AO12" s="186"/>
      <c r="AP12" s="186"/>
      <c r="AQ12" s="186"/>
      <c r="AR12" s="186"/>
      <c r="AS12" s="186"/>
      <c r="AT12" s="186"/>
      <c r="AU12" s="186"/>
      <c r="AV12" s="186"/>
      <c r="AW12" s="177">
        <f>IF(AX52="●",78,IF(AM39="●",COUNTA(AJ14:AJ38),COUNTA(AM14:AM38))+IF(AM48="●",COUNTA(AJ40:AJ47),COUNTA(AM40:AM47))+IF(AM59="●",COUNTA(AJ49:AJ58),COUNTA(AM49:AM58))+IF(BA21="●",COUNTA(AX14:AX20),COUNTA(BA14:BA20))+IF(BA34="●",COUNTA(AX22:AX25)+COUNTA(AX26:AX33),COUNTA(BA22:BA25)+COUNTA(BA26:BA33))+IF(BA51="●",COUNTA(AX35:AX50),COUNTA(BA35:BA50)))</f>
        <v>0</v>
      </c>
      <c r="AX12" s="177"/>
      <c r="AY12" s="177"/>
      <c r="AZ12" s="177"/>
      <c r="BA12" s="177"/>
      <c r="BB12" s="177"/>
      <c r="BC12" s="178"/>
      <c r="BE12" s="179">
        <f>IF(BM77="●",BG77,SUMIF(BP33,"●",BM33)+SUMIF(BP51,"●",BM51)+SUMIF(BP65,"●",BM65)+SUMIF(BP28,"●",BM28)+SUMIF(BP42,"●",BM42)+SUMIF(BP76,"●",BM76)+SUM(BP33,BP51,BP65,BP28,BP42,BP76))</f>
        <v>0</v>
      </c>
      <c r="BF12" s="180"/>
      <c r="BG12" s="180"/>
      <c r="BH12" s="24" t="s">
        <v>43</v>
      </c>
      <c r="BI12" s="176" t="s">
        <v>46</v>
      </c>
      <c r="BJ12" s="176"/>
      <c r="BK12" s="176"/>
      <c r="BL12" s="176"/>
      <c r="BM12" s="176"/>
      <c r="BN12" s="176"/>
      <c r="BO12" s="177">
        <f>IF(BM77="●",57,IF(BP28="●",COUNTA(BM14:BM27),COUNTA(BP14:BP27))+IF(BP33="●",COUNTA(BM29:BM32),COUNTA(BP29:BP32))+IF(BP42="●",COUNTA(BM34:BM41),COUNTA(BP34:BP41))+IF(BP51="●",COUNTA(BM43:BM50),COUNTA(BP43:BP50))+IF(BP65="●",COUNTA(BM52:BM64),COUNTA(BP52:BP64))+IF(BP76="●",COUNTA(BM66:BM75),COUNTA(BP66:BP75)))</f>
        <v>0</v>
      </c>
      <c r="BP12" s="177"/>
      <c r="BQ12" s="177"/>
      <c r="BR12" s="178"/>
      <c r="BT12" s="179">
        <f>IF(CP80="●",CJ80,SUMIF(CE27,"●",CB27)+SUMIF(CE51,"●",CB51)+SUMIF(CE65,"●",CB65)+SUMIF(CE73,"●",CB73)+SUMIF(CE78,"●",CB78)+SUMIF(CE36,"●",CB36)+SUMIF(CE58,"●",CB58)+SUMIF(CE82,"●",CB82)+SUM(CE27,CE51,CE65,CE73,CE78,CE36,CE58,CE82))</f>
        <v>0</v>
      </c>
      <c r="BU12" s="180"/>
      <c r="BV12" s="180"/>
      <c r="BW12" s="24" t="s">
        <v>43</v>
      </c>
      <c r="BX12" s="176" t="s">
        <v>47</v>
      </c>
      <c r="BY12" s="176"/>
      <c r="BZ12" s="176"/>
      <c r="CA12" s="176"/>
      <c r="CB12" s="176"/>
      <c r="CC12" s="176"/>
      <c r="CD12" s="177">
        <f>IF(CP80="●",61,IF(CE27="●",COUNTA(CB14:CB26),COUNTA(CE14:CE26))+IF(CE36="●",COUNTA(CB28:CB35),COUNTA(CE28:CE35))+IF(CE51="●",COUNTA(CB37:CB50),COUNTA(CE37:CE50))+IF(CE58="●",COUNTA(CB52:CB57),COUNTA(CE52:CE57))+IF(CE65="●",COUNTA(CB59:CB64),COUNTA(CE59:CE64))+IF(CE73="●",COUNTA(CB66:CB72),COUNTA(CE66:CE72))+IF(CE78="●",COUNTA(CB74:CB77),COUNTA(CE74:CE77))+IF(CE82="●",COUNTA(CB79:CB81),COUNTA(CE79:CE81)))</f>
        <v>0</v>
      </c>
      <c r="CE12" s="177"/>
      <c r="CF12" s="177"/>
      <c r="CG12" s="178"/>
      <c r="CI12" s="179">
        <f>IF(CQ71="●",CK71,SUMIF(CT29,"●",CQ29)+SUMIF(CT49,"●",CQ49)+SUMIF(CT56,"●",CQ56)+SUMIF(CT20,"●",CQ20)+SUMIF(CT37,"●",CQ37)+SUMIF(CT67,"●",CQ67)+SUMIF(CT70,"●",CQ70)+SUM(CT29,CT49,CT56,CT20,CT37,CT67,CT70))</f>
        <v>0</v>
      </c>
      <c r="CJ12" s="180"/>
      <c r="CK12" s="180"/>
      <c r="CL12" s="24" t="s">
        <v>43</v>
      </c>
      <c r="CM12" s="176" t="s">
        <v>48</v>
      </c>
      <c r="CN12" s="176"/>
      <c r="CO12" s="176"/>
      <c r="CP12" s="176"/>
      <c r="CQ12" s="176"/>
      <c r="CR12" s="176"/>
      <c r="CS12" s="177">
        <f>IF(CQ71="●",50,IF(CT20="●",COUNTA(CQ14:CQ19),COUNTA(CT14:CT19))+IF(CT29="●",COUNTA(CQ21:CQ28),COUNTA(CT21:CT28))+IF(CT37="●",COUNTA(CQ30:CQ36),COUNTA(CT30:CT36))+IF(CT49="●",COUNTA(CQ38:CQ48),COUNTA(CT38:CT48))+IF(CT56="●",COUNTA(CQ50:CQ55),COUNTA(CT50:CT55))+IF(CT67="●",COUNTA(CQ57:CQ66),COUNTA(CT57:CT66))+IF(CT70="●",COUNTA(CQ68:CQ69),COUNTA(CT68:CT69)))</f>
        <v>0</v>
      </c>
      <c r="CT12" s="177"/>
      <c r="CU12" s="177"/>
      <c r="CV12" s="178"/>
    </row>
    <row r="13" spans="1:101" ht="13.5" customHeight="1" thickBot="1" x14ac:dyDescent="0.25">
      <c r="A13" s="181" t="s">
        <v>49</v>
      </c>
      <c r="B13" s="182"/>
      <c r="C13" s="182" t="s">
        <v>50</v>
      </c>
      <c r="D13" s="182"/>
      <c r="E13" s="182"/>
      <c r="F13" s="182"/>
      <c r="G13" s="182"/>
      <c r="H13" s="182" t="s">
        <v>51</v>
      </c>
      <c r="I13" s="182"/>
      <c r="J13" s="182"/>
      <c r="K13" s="183" t="s">
        <v>52</v>
      </c>
      <c r="L13" s="184"/>
      <c r="M13" s="185"/>
      <c r="N13" s="181" t="s">
        <v>49</v>
      </c>
      <c r="O13" s="182"/>
      <c r="P13" s="182" t="s">
        <v>50</v>
      </c>
      <c r="Q13" s="182"/>
      <c r="R13" s="182"/>
      <c r="S13" s="182"/>
      <c r="T13" s="182"/>
      <c r="U13" s="182"/>
      <c r="V13" s="182" t="s">
        <v>51</v>
      </c>
      <c r="W13" s="182"/>
      <c r="X13" s="182"/>
      <c r="Y13" s="183" t="s">
        <v>52</v>
      </c>
      <c r="Z13" s="184"/>
      <c r="AA13" s="185"/>
      <c r="AC13" s="181" t="s">
        <v>49</v>
      </c>
      <c r="AD13" s="182"/>
      <c r="AE13" s="182" t="s">
        <v>50</v>
      </c>
      <c r="AF13" s="182"/>
      <c r="AG13" s="182"/>
      <c r="AH13" s="182"/>
      <c r="AI13" s="182"/>
      <c r="AJ13" s="182" t="s">
        <v>51</v>
      </c>
      <c r="AK13" s="182"/>
      <c r="AL13" s="182"/>
      <c r="AM13" s="183" t="s">
        <v>52</v>
      </c>
      <c r="AN13" s="184"/>
      <c r="AO13" s="185"/>
      <c r="AP13" s="181" t="s">
        <v>49</v>
      </c>
      <c r="AQ13" s="182"/>
      <c r="AR13" s="182" t="s">
        <v>50</v>
      </c>
      <c r="AS13" s="182"/>
      <c r="AT13" s="182"/>
      <c r="AU13" s="182"/>
      <c r="AV13" s="182"/>
      <c r="AW13" s="182"/>
      <c r="AX13" s="182" t="s">
        <v>51</v>
      </c>
      <c r="AY13" s="182"/>
      <c r="AZ13" s="182"/>
      <c r="BA13" s="183" t="s">
        <v>52</v>
      </c>
      <c r="BB13" s="184"/>
      <c r="BC13" s="185"/>
      <c r="BE13" s="181" t="s">
        <v>49</v>
      </c>
      <c r="BF13" s="182"/>
      <c r="BG13" s="182" t="s">
        <v>50</v>
      </c>
      <c r="BH13" s="182"/>
      <c r="BI13" s="182"/>
      <c r="BJ13" s="182"/>
      <c r="BK13" s="182"/>
      <c r="BL13" s="182"/>
      <c r="BM13" s="182" t="s">
        <v>51</v>
      </c>
      <c r="BN13" s="182"/>
      <c r="BO13" s="182"/>
      <c r="BP13" s="183" t="s">
        <v>52</v>
      </c>
      <c r="BQ13" s="184"/>
      <c r="BR13" s="185"/>
      <c r="BT13" s="181" t="s">
        <v>49</v>
      </c>
      <c r="BU13" s="182"/>
      <c r="BV13" s="182" t="s">
        <v>50</v>
      </c>
      <c r="BW13" s="182"/>
      <c r="BX13" s="182"/>
      <c r="BY13" s="182"/>
      <c r="BZ13" s="182"/>
      <c r="CA13" s="182"/>
      <c r="CB13" s="182" t="s">
        <v>51</v>
      </c>
      <c r="CC13" s="182"/>
      <c r="CD13" s="182"/>
      <c r="CE13" s="183" t="s">
        <v>52</v>
      </c>
      <c r="CF13" s="184"/>
      <c r="CG13" s="185"/>
      <c r="CI13" s="181" t="s">
        <v>49</v>
      </c>
      <c r="CJ13" s="182"/>
      <c r="CK13" s="182" t="s">
        <v>50</v>
      </c>
      <c r="CL13" s="182"/>
      <c r="CM13" s="182"/>
      <c r="CN13" s="182"/>
      <c r="CO13" s="182"/>
      <c r="CP13" s="182"/>
      <c r="CQ13" s="182" t="s">
        <v>51</v>
      </c>
      <c r="CR13" s="182"/>
      <c r="CS13" s="182"/>
      <c r="CT13" s="183" t="s">
        <v>52</v>
      </c>
      <c r="CU13" s="184"/>
      <c r="CV13" s="185"/>
    </row>
    <row r="14" spans="1:101" ht="12.75" customHeight="1" thickTop="1" x14ac:dyDescent="0.2">
      <c r="A14" s="188" t="s">
        <v>53</v>
      </c>
      <c r="B14" s="189"/>
      <c r="C14" s="190" t="s">
        <v>448</v>
      </c>
      <c r="D14" s="190"/>
      <c r="E14" s="190"/>
      <c r="F14" s="190"/>
      <c r="G14" s="190"/>
      <c r="H14" s="191">
        <v>800</v>
      </c>
      <c r="I14" s="192"/>
      <c r="J14" s="193"/>
      <c r="K14" s="194"/>
      <c r="L14" s="195"/>
      <c r="M14" s="196"/>
      <c r="N14" s="197" t="s">
        <v>54</v>
      </c>
      <c r="O14" s="189"/>
      <c r="P14" s="190" t="s">
        <v>477</v>
      </c>
      <c r="Q14" s="190"/>
      <c r="R14" s="190"/>
      <c r="S14" s="190"/>
      <c r="T14" s="190"/>
      <c r="U14" s="190"/>
      <c r="V14" s="191">
        <v>685</v>
      </c>
      <c r="W14" s="192"/>
      <c r="X14" s="193"/>
      <c r="Y14" s="194"/>
      <c r="Z14" s="195"/>
      <c r="AA14" s="196"/>
      <c r="AC14" s="188" t="s">
        <v>55</v>
      </c>
      <c r="AD14" s="189"/>
      <c r="AE14" s="198" t="s">
        <v>514</v>
      </c>
      <c r="AF14" s="198"/>
      <c r="AG14" s="198"/>
      <c r="AH14" s="198"/>
      <c r="AI14" s="198"/>
      <c r="AJ14" s="191">
        <v>590</v>
      </c>
      <c r="AK14" s="192"/>
      <c r="AL14" s="193"/>
      <c r="AM14" s="194"/>
      <c r="AN14" s="195"/>
      <c r="AO14" s="196"/>
      <c r="AP14" s="197" t="s">
        <v>56</v>
      </c>
      <c r="AQ14" s="189"/>
      <c r="AR14" s="198" t="s">
        <v>557</v>
      </c>
      <c r="AS14" s="198"/>
      <c r="AT14" s="198"/>
      <c r="AU14" s="198"/>
      <c r="AV14" s="198"/>
      <c r="AW14" s="198"/>
      <c r="AX14" s="191">
        <v>610</v>
      </c>
      <c r="AY14" s="192"/>
      <c r="AZ14" s="193"/>
      <c r="BA14" s="194"/>
      <c r="BB14" s="195"/>
      <c r="BC14" s="196"/>
      <c r="BE14" s="188" t="s">
        <v>57</v>
      </c>
      <c r="BF14" s="189"/>
      <c r="BG14" s="198" t="s">
        <v>592</v>
      </c>
      <c r="BH14" s="198"/>
      <c r="BI14" s="198"/>
      <c r="BJ14" s="198"/>
      <c r="BK14" s="198"/>
      <c r="BL14" s="198"/>
      <c r="BM14" s="191">
        <v>520</v>
      </c>
      <c r="BN14" s="192"/>
      <c r="BO14" s="193"/>
      <c r="BP14" s="194"/>
      <c r="BQ14" s="195"/>
      <c r="BR14" s="196"/>
      <c r="BT14" s="188" t="s">
        <v>58</v>
      </c>
      <c r="BU14" s="189"/>
      <c r="BV14" s="198" t="s">
        <v>649</v>
      </c>
      <c r="BW14" s="198"/>
      <c r="BX14" s="198"/>
      <c r="BY14" s="198"/>
      <c r="BZ14" s="198"/>
      <c r="CA14" s="198"/>
      <c r="CB14" s="204">
        <v>660</v>
      </c>
      <c r="CC14" s="205"/>
      <c r="CD14" s="206"/>
      <c r="CE14" s="194"/>
      <c r="CF14" s="195"/>
      <c r="CG14" s="196"/>
      <c r="CI14" s="188" t="s">
        <v>59</v>
      </c>
      <c r="CJ14" s="189"/>
      <c r="CK14" s="198" t="s">
        <v>710</v>
      </c>
      <c r="CL14" s="198"/>
      <c r="CM14" s="198"/>
      <c r="CN14" s="198"/>
      <c r="CO14" s="198"/>
      <c r="CP14" s="198"/>
      <c r="CQ14" s="191">
        <v>530</v>
      </c>
      <c r="CR14" s="192"/>
      <c r="CS14" s="193"/>
      <c r="CT14" s="194"/>
      <c r="CU14" s="195"/>
      <c r="CV14" s="196"/>
    </row>
    <row r="15" spans="1:101" ht="12.75" customHeight="1" x14ac:dyDescent="0.2">
      <c r="A15" s="199" t="s">
        <v>60</v>
      </c>
      <c r="B15" s="200"/>
      <c r="C15" s="201" t="s">
        <v>449</v>
      </c>
      <c r="D15" s="202"/>
      <c r="E15" s="202"/>
      <c r="F15" s="202"/>
      <c r="G15" s="203"/>
      <c r="H15" s="204">
        <v>825</v>
      </c>
      <c r="I15" s="205"/>
      <c r="J15" s="206"/>
      <c r="K15" s="207"/>
      <c r="L15" s="205"/>
      <c r="M15" s="206"/>
      <c r="N15" s="199" t="s">
        <v>61</v>
      </c>
      <c r="O15" s="200"/>
      <c r="P15" s="201" t="s">
        <v>478</v>
      </c>
      <c r="Q15" s="202"/>
      <c r="R15" s="202"/>
      <c r="S15" s="202"/>
      <c r="T15" s="202"/>
      <c r="U15" s="203"/>
      <c r="V15" s="204">
        <v>500</v>
      </c>
      <c r="W15" s="205"/>
      <c r="X15" s="206"/>
      <c r="Y15" s="207"/>
      <c r="Z15" s="205"/>
      <c r="AA15" s="206"/>
      <c r="AC15" s="199" t="s">
        <v>62</v>
      </c>
      <c r="AD15" s="200"/>
      <c r="AE15" s="201" t="s">
        <v>515</v>
      </c>
      <c r="AF15" s="202"/>
      <c r="AG15" s="202"/>
      <c r="AH15" s="202"/>
      <c r="AI15" s="203"/>
      <c r="AJ15" s="204">
        <v>785</v>
      </c>
      <c r="AK15" s="205"/>
      <c r="AL15" s="206"/>
      <c r="AM15" s="207"/>
      <c r="AN15" s="205"/>
      <c r="AO15" s="206"/>
      <c r="AP15" s="199" t="s">
        <v>63</v>
      </c>
      <c r="AQ15" s="200"/>
      <c r="AR15" s="201" t="s">
        <v>558</v>
      </c>
      <c r="AS15" s="202"/>
      <c r="AT15" s="202"/>
      <c r="AU15" s="202"/>
      <c r="AV15" s="202"/>
      <c r="AW15" s="203"/>
      <c r="AX15" s="204">
        <v>605</v>
      </c>
      <c r="AY15" s="205"/>
      <c r="AZ15" s="206"/>
      <c r="BA15" s="207"/>
      <c r="BB15" s="205"/>
      <c r="BC15" s="206"/>
      <c r="BE15" s="199" t="s">
        <v>64</v>
      </c>
      <c r="BF15" s="200"/>
      <c r="BG15" s="201" t="s">
        <v>593</v>
      </c>
      <c r="BH15" s="202"/>
      <c r="BI15" s="202"/>
      <c r="BJ15" s="202"/>
      <c r="BK15" s="202"/>
      <c r="BL15" s="203"/>
      <c r="BM15" s="204">
        <v>590</v>
      </c>
      <c r="BN15" s="205"/>
      <c r="BO15" s="206"/>
      <c r="BP15" s="207"/>
      <c r="BQ15" s="205"/>
      <c r="BR15" s="206"/>
      <c r="BT15" s="199" t="s">
        <v>65</v>
      </c>
      <c r="BU15" s="200"/>
      <c r="BV15" s="198" t="s">
        <v>650</v>
      </c>
      <c r="BW15" s="198"/>
      <c r="BX15" s="198"/>
      <c r="BY15" s="198"/>
      <c r="BZ15" s="198"/>
      <c r="CA15" s="198"/>
      <c r="CB15" s="204">
        <v>330</v>
      </c>
      <c r="CC15" s="205"/>
      <c r="CD15" s="206"/>
      <c r="CE15" s="207"/>
      <c r="CF15" s="205"/>
      <c r="CG15" s="206"/>
      <c r="CI15" s="199" t="s">
        <v>66</v>
      </c>
      <c r="CJ15" s="200"/>
      <c r="CK15" s="201" t="s">
        <v>711</v>
      </c>
      <c r="CL15" s="202"/>
      <c r="CM15" s="202"/>
      <c r="CN15" s="202"/>
      <c r="CO15" s="202"/>
      <c r="CP15" s="203"/>
      <c r="CQ15" s="204">
        <v>650</v>
      </c>
      <c r="CR15" s="205"/>
      <c r="CS15" s="206"/>
      <c r="CT15" s="207"/>
      <c r="CU15" s="205"/>
      <c r="CV15" s="206"/>
    </row>
    <row r="16" spans="1:101" ht="12.75" customHeight="1" x14ac:dyDescent="0.2">
      <c r="A16" s="199" t="s">
        <v>67</v>
      </c>
      <c r="B16" s="200"/>
      <c r="C16" s="201" t="s">
        <v>450</v>
      </c>
      <c r="D16" s="202"/>
      <c r="E16" s="202"/>
      <c r="F16" s="202"/>
      <c r="G16" s="203"/>
      <c r="H16" s="204">
        <v>820</v>
      </c>
      <c r="I16" s="205"/>
      <c r="J16" s="206"/>
      <c r="K16" s="207"/>
      <c r="L16" s="205"/>
      <c r="M16" s="206"/>
      <c r="N16" s="199" t="s">
        <v>68</v>
      </c>
      <c r="O16" s="200"/>
      <c r="P16" s="201" t="s">
        <v>479</v>
      </c>
      <c r="Q16" s="202"/>
      <c r="R16" s="202"/>
      <c r="S16" s="202"/>
      <c r="T16" s="202"/>
      <c r="U16" s="203"/>
      <c r="V16" s="204">
        <v>695</v>
      </c>
      <c r="W16" s="205"/>
      <c r="X16" s="206"/>
      <c r="Y16" s="207"/>
      <c r="Z16" s="205"/>
      <c r="AA16" s="206"/>
      <c r="AC16" s="199" t="s">
        <v>69</v>
      </c>
      <c r="AD16" s="200"/>
      <c r="AE16" s="201" t="s">
        <v>516</v>
      </c>
      <c r="AF16" s="202"/>
      <c r="AG16" s="202"/>
      <c r="AH16" s="202"/>
      <c r="AI16" s="203"/>
      <c r="AJ16" s="204">
        <v>485</v>
      </c>
      <c r="AK16" s="205"/>
      <c r="AL16" s="206"/>
      <c r="AM16" s="207"/>
      <c r="AN16" s="205"/>
      <c r="AO16" s="206"/>
      <c r="AP16" s="199" t="s">
        <v>70</v>
      </c>
      <c r="AQ16" s="200"/>
      <c r="AR16" s="201" t="s">
        <v>559</v>
      </c>
      <c r="AS16" s="202"/>
      <c r="AT16" s="202"/>
      <c r="AU16" s="202"/>
      <c r="AV16" s="202"/>
      <c r="AW16" s="203"/>
      <c r="AX16" s="204">
        <v>550</v>
      </c>
      <c r="AY16" s="205"/>
      <c r="AZ16" s="206"/>
      <c r="BA16" s="207"/>
      <c r="BB16" s="205"/>
      <c r="BC16" s="206"/>
      <c r="BE16" s="199" t="s">
        <v>71</v>
      </c>
      <c r="BF16" s="200"/>
      <c r="BG16" s="201" t="s">
        <v>594</v>
      </c>
      <c r="BH16" s="202"/>
      <c r="BI16" s="202"/>
      <c r="BJ16" s="202"/>
      <c r="BK16" s="202"/>
      <c r="BL16" s="203"/>
      <c r="BM16" s="204">
        <v>495</v>
      </c>
      <c r="BN16" s="205"/>
      <c r="BO16" s="206"/>
      <c r="BP16" s="207"/>
      <c r="BQ16" s="205"/>
      <c r="BR16" s="206"/>
      <c r="BT16" s="199" t="s">
        <v>72</v>
      </c>
      <c r="BU16" s="200"/>
      <c r="BV16" s="198" t="s">
        <v>651</v>
      </c>
      <c r="BW16" s="198"/>
      <c r="BX16" s="198"/>
      <c r="BY16" s="198"/>
      <c r="BZ16" s="198"/>
      <c r="CA16" s="198"/>
      <c r="CB16" s="204">
        <v>865</v>
      </c>
      <c r="CC16" s="205"/>
      <c r="CD16" s="206"/>
      <c r="CE16" s="207"/>
      <c r="CF16" s="205"/>
      <c r="CG16" s="206"/>
      <c r="CI16" s="199" t="s">
        <v>73</v>
      </c>
      <c r="CJ16" s="200"/>
      <c r="CK16" s="201" t="s">
        <v>712</v>
      </c>
      <c r="CL16" s="202"/>
      <c r="CM16" s="202"/>
      <c r="CN16" s="202"/>
      <c r="CO16" s="202"/>
      <c r="CP16" s="203"/>
      <c r="CQ16" s="204">
        <v>720</v>
      </c>
      <c r="CR16" s="205"/>
      <c r="CS16" s="206"/>
      <c r="CT16" s="207"/>
      <c r="CU16" s="205"/>
      <c r="CV16" s="206"/>
    </row>
    <row r="17" spans="1:100" ht="12.75" customHeight="1" x14ac:dyDescent="0.2">
      <c r="A17" s="199" t="s">
        <v>74</v>
      </c>
      <c r="B17" s="200"/>
      <c r="C17" s="201" t="s">
        <v>451</v>
      </c>
      <c r="D17" s="202"/>
      <c r="E17" s="202"/>
      <c r="F17" s="202"/>
      <c r="G17" s="203"/>
      <c r="H17" s="204">
        <v>810</v>
      </c>
      <c r="I17" s="205"/>
      <c r="J17" s="206"/>
      <c r="K17" s="207"/>
      <c r="L17" s="205"/>
      <c r="M17" s="206"/>
      <c r="N17" s="199" t="s">
        <v>75</v>
      </c>
      <c r="O17" s="200"/>
      <c r="P17" s="201" t="s">
        <v>480</v>
      </c>
      <c r="Q17" s="202"/>
      <c r="R17" s="202"/>
      <c r="S17" s="202"/>
      <c r="T17" s="202"/>
      <c r="U17" s="203"/>
      <c r="V17" s="204">
        <v>690</v>
      </c>
      <c r="W17" s="205"/>
      <c r="X17" s="206"/>
      <c r="Y17" s="207"/>
      <c r="Z17" s="205"/>
      <c r="AA17" s="206"/>
      <c r="AC17" s="199" t="s">
        <v>76</v>
      </c>
      <c r="AD17" s="200"/>
      <c r="AE17" s="201" t="s">
        <v>517</v>
      </c>
      <c r="AF17" s="202"/>
      <c r="AG17" s="202"/>
      <c r="AH17" s="202"/>
      <c r="AI17" s="203"/>
      <c r="AJ17" s="204">
        <v>625</v>
      </c>
      <c r="AK17" s="205"/>
      <c r="AL17" s="206"/>
      <c r="AM17" s="207"/>
      <c r="AN17" s="205"/>
      <c r="AO17" s="206"/>
      <c r="AP17" s="199" t="s">
        <v>77</v>
      </c>
      <c r="AQ17" s="200"/>
      <c r="AR17" s="201" t="s">
        <v>560</v>
      </c>
      <c r="AS17" s="202"/>
      <c r="AT17" s="202"/>
      <c r="AU17" s="202"/>
      <c r="AV17" s="202"/>
      <c r="AW17" s="203"/>
      <c r="AX17" s="204">
        <v>475</v>
      </c>
      <c r="AY17" s="205"/>
      <c r="AZ17" s="206"/>
      <c r="BA17" s="207"/>
      <c r="BB17" s="205"/>
      <c r="BC17" s="206"/>
      <c r="BE17" s="199" t="s">
        <v>78</v>
      </c>
      <c r="BF17" s="200"/>
      <c r="BG17" s="201" t="s">
        <v>595</v>
      </c>
      <c r="BH17" s="202"/>
      <c r="BI17" s="202"/>
      <c r="BJ17" s="202"/>
      <c r="BK17" s="202"/>
      <c r="BL17" s="203"/>
      <c r="BM17" s="204">
        <v>770</v>
      </c>
      <c r="BN17" s="205"/>
      <c r="BO17" s="206"/>
      <c r="BP17" s="207"/>
      <c r="BQ17" s="205"/>
      <c r="BR17" s="206"/>
      <c r="BT17" s="216" t="s">
        <v>79</v>
      </c>
      <c r="BU17" s="217"/>
      <c r="BV17" s="201" t="s">
        <v>652</v>
      </c>
      <c r="BW17" s="202"/>
      <c r="BX17" s="202"/>
      <c r="BY17" s="202"/>
      <c r="BZ17" s="202"/>
      <c r="CA17" s="203"/>
      <c r="CB17" s="204">
        <v>760</v>
      </c>
      <c r="CC17" s="205"/>
      <c r="CD17" s="206"/>
      <c r="CE17" s="207"/>
      <c r="CF17" s="205"/>
      <c r="CG17" s="206"/>
      <c r="CI17" s="199" t="s">
        <v>80</v>
      </c>
      <c r="CJ17" s="200"/>
      <c r="CK17" s="201" t="s">
        <v>713</v>
      </c>
      <c r="CL17" s="202"/>
      <c r="CM17" s="202"/>
      <c r="CN17" s="202"/>
      <c r="CO17" s="202"/>
      <c r="CP17" s="203"/>
      <c r="CQ17" s="204">
        <v>635</v>
      </c>
      <c r="CR17" s="205"/>
      <c r="CS17" s="206"/>
      <c r="CT17" s="207"/>
      <c r="CU17" s="205"/>
      <c r="CV17" s="206"/>
    </row>
    <row r="18" spans="1:100" ht="12.75" customHeight="1" x14ac:dyDescent="0.2">
      <c r="A18" s="208" t="s">
        <v>81</v>
      </c>
      <c r="B18" s="209"/>
      <c r="C18" s="209"/>
      <c r="D18" s="209"/>
      <c r="E18" s="209"/>
      <c r="F18" s="209"/>
      <c r="G18" s="209"/>
      <c r="H18" s="210">
        <f>SUM(H14:J17)</f>
        <v>3255</v>
      </c>
      <c r="I18" s="211"/>
      <c r="J18" s="212"/>
      <c r="K18" s="213" t="str">
        <f>IF(V56="●","●",IF(COUNTA(K14:K17)=0,"",SUMIF(K14:K17,"●",H14:H17)+SUM(K14:K17)))</f>
        <v/>
      </c>
      <c r="L18" s="214"/>
      <c r="M18" s="215"/>
      <c r="N18" s="199" t="s">
        <v>82</v>
      </c>
      <c r="O18" s="200"/>
      <c r="P18" s="201" t="s">
        <v>481</v>
      </c>
      <c r="Q18" s="202"/>
      <c r="R18" s="202"/>
      <c r="S18" s="202"/>
      <c r="T18" s="202"/>
      <c r="U18" s="203"/>
      <c r="V18" s="204">
        <v>770</v>
      </c>
      <c r="W18" s="205"/>
      <c r="X18" s="206"/>
      <c r="Y18" s="207"/>
      <c r="Z18" s="205"/>
      <c r="AA18" s="206"/>
      <c r="AC18" s="199" t="s">
        <v>83</v>
      </c>
      <c r="AD18" s="200"/>
      <c r="AE18" s="201" t="s">
        <v>518</v>
      </c>
      <c r="AF18" s="202"/>
      <c r="AG18" s="202"/>
      <c r="AH18" s="202"/>
      <c r="AI18" s="203"/>
      <c r="AJ18" s="204">
        <v>575</v>
      </c>
      <c r="AK18" s="205"/>
      <c r="AL18" s="206"/>
      <c r="AM18" s="207"/>
      <c r="AN18" s="205"/>
      <c r="AO18" s="206"/>
      <c r="AP18" s="199" t="s">
        <v>84</v>
      </c>
      <c r="AQ18" s="200"/>
      <c r="AR18" s="201" t="s">
        <v>561</v>
      </c>
      <c r="AS18" s="202"/>
      <c r="AT18" s="202"/>
      <c r="AU18" s="202"/>
      <c r="AV18" s="202"/>
      <c r="AW18" s="203"/>
      <c r="AX18" s="204">
        <v>405</v>
      </c>
      <c r="AY18" s="205"/>
      <c r="AZ18" s="206"/>
      <c r="BA18" s="207"/>
      <c r="BB18" s="205"/>
      <c r="BC18" s="206"/>
      <c r="BE18" s="199" t="s">
        <v>85</v>
      </c>
      <c r="BF18" s="200"/>
      <c r="BG18" s="201" t="s">
        <v>596</v>
      </c>
      <c r="BH18" s="202"/>
      <c r="BI18" s="202"/>
      <c r="BJ18" s="202"/>
      <c r="BK18" s="202"/>
      <c r="BL18" s="203"/>
      <c r="BM18" s="204">
        <v>830</v>
      </c>
      <c r="BN18" s="205"/>
      <c r="BO18" s="206"/>
      <c r="BP18" s="207"/>
      <c r="BQ18" s="205"/>
      <c r="BR18" s="206"/>
      <c r="BT18" s="199" t="s">
        <v>86</v>
      </c>
      <c r="BU18" s="200"/>
      <c r="BV18" s="201" t="s">
        <v>653</v>
      </c>
      <c r="BW18" s="202"/>
      <c r="BX18" s="202"/>
      <c r="BY18" s="202"/>
      <c r="BZ18" s="202"/>
      <c r="CA18" s="203"/>
      <c r="CB18" s="204">
        <v>1140</v>
      </c>
      <c r="CC18" s="205"/>
      <c r="CD18" s="206"/>
      <c r="CE18" s="207"/>
      <c r="CF18" s="205"/>
      <c r="CG18" s="206"/>
      <c r="CI18" s="199" t="s">
        <v>87</v>
      </c>
      <c r="CJ18" s="200"/>
      <c r="CK18" s="201" t="s">
        <v>714</v>
      </c>
      <c r="CL18" s="202"/>
      <c r="CM18" s="202"/>
      <c r="CN18" s="202"/>
      <c r="CO18" s="202"/>
      <c r="CP18" s="203"/>
      <c r="CQ18" s="204">
        <v>850</v>
      </c>
      <c r="CR18" s="205"/>
      <c r="CS18" s="206"/>
      <c r="CT18" s="207"/>
      <c r="CU18" s="205"/>
      <c r="CV18" s="206"/>
    </row>
    <row r="19" spans="1:100" ht="12.75" customHeight="1" x14ac:dyDescent="0.2">
      <c r="A19" s="199" t="s">
        <v>88</v>
      </c>
      <c r="B19" s="200"/>
      <c r="C19" s="201" t="s">
        <v>452</v>
      </c>
      <c r="D19" s="202"/>
      <c r="E19" s="202"/>
      <c r="F19" s="202"/>
      <c r="G19" s="203"/>
      <c r="H19" s="204">
        <v>480</v>
      </c>
      <c r="I19" s="205"/>
      <c r="J19" s="206"/>
      <c r="K19" s="207"/>
      <c r="L19" s="205"/>
      <c r="M19" s="206"/>
      <c r="N19" s="199" t="s">
        <v>89</v>
      </c>
      <c r="O19" s="200"/>
      <c r="P19" s="201" t="s">
        <v>482</v>
      </c>
      <c r="Q19" s="202"/>
      <c r="R19" s="202"/>
      <c r="S19" s="202"/>
      <c r="T19" s="202"/>
      <c r="U19" s="203"/>
      <c r="V19" s="204">
        <v>710</v>
      </c>
      <c r="W19" s="205"/>
      <c r="X19" s="206"/>
      <c r="Y19" s="207"/>
      <c r="Z19" s="205"/>
      <c r="AA19" s="206"/>
      <c r="AC19" s="199" t="s">
        <v>90</v>
      </c>
      <c r="AD19" s="200"/>
      <c r="AE19" s="201" t="s">
        <v>519</v>
      </c>
      <c r="AF19" s="202"/>
      <c r="AG19" s="202"/>
      <c r="AH19" s="202"/>
      <c r="AI19" s="203"/>
      <c r="AJ19" s="204">
        <v>500</v>
      </c>
      <c r="AK19" s="205"/>
      <c r="AL19" s="206"/>
      <c r="AM19" s="207"/>
      <c r="AN19" s="205"/>
      <c r="AO19" s="206"/>
      <c r="AP19" s="199" t="s">
        <v>91</v>
      </c>
      <c r="AQ19" s="200"/>
      <c r="AR19" s="201" t="s">
        <v>562</v>
      </c>
      <c r="AS19" s="202"/>
      <c r="AT19" s="202"/>
      <c r="AU19" s="202"/>
      <c r="AV19" s="202"/>
      <c r="AW19" s="203"/>
      <c r="AX19" s="204">
        <v>430</v>
      </c>
      <c r="AY19" s="205"/>
      <c r="AZ19" s="206"/>
      <c r="BA19" s="207"/>
      <c r="BB19" s="205"/>
      <c r="BC19" s="206"/>
      <c r="BE19" s="199" t="s">
        <v>92</v>
      </c>
      <c r="BF19" s="200"/>
      <c r="BG19" s="201" t="s">
        <v>597</v>
      </c>
      <c r="BH19" s="202"/>
      <c r="BI19" s="202"/>
      <c r="BJ19" s="202"/>
      <c r="BK19" s="202"/>
      <c r="BL19" s="203"/>
      <c r="BM19" s="204">
        <v>680</v>
      </c>
      <c r="BN19" s="205"/>
      <c r="BO19" s="206"/>
      <c r="BP19" s="207"/>
      <c r="BQ19" s="205"/>
      <c r="BR19" s="206"/>
      <c r="BT19" s="199" t="s">
        <v>93</v>
      </c>
      <c r="BU19" s="200"/>
      <c r="BV19" s="201" t="s">
        <v>654</v>
      </c>
      <c r="BW19" s="202"/>
      <c r="BX19" s="202"/>
      <c r="BY19" s="202"/>
      <c r="BZ19" s="202"/>
      <c r="CA19" s="203"/>
      <c r="CB19" s="204">
        <v>625</v>
      </c>
      <c r="CC19" s="205"/>
      <c r="CD19" s="206"/>
      <c r="CE19" s="207"/>
      <c r="CF19" s="205"/>
      <c r="CG19" s="206"/>
      <c r="CI19" s="199" t="s">
        <v>94</v>
      </c>
      <c r="CJ19" s="200"/>
      <c r="CK19" s="201" t="s">
        <v>715</v>
      </c>
      <c r="CL19" s="202"/>
      <c r="CM19" s="202"/>
      <c r="CN19" s="202"/>
      <c r="CO19" s="202"/>
      <c r="CP19" s="203"/>
      <c r="CQ19" s="204">
        <v>890</v>
      </c>
      <c r="CR19" s="205"/>
      <c r="CS19" s="206"/>
      <c r="CT19" s="207"/>
      <c r="CU19" s="205"/>
      <c r="CV19" s="206"/>
    </row>
    <row r="20" spans="1:100" ht="12.75" customHeight="1" x14ac:dyDescent="0.2">
      <c r="A20" s="199" t="s">
        <v>95</v>
      </c>
      <c r="B20" s="200"/>
      <c r="C20" s="201" t="s">
        <v>453</v>
      </c>
      <c r="D20" s="202"/>
      <c r="E20" s="202"/>
      <c r="F20" s="202"/>
      <c r="G20" s="203"/>
      <c r="H20" s="204">
        <v>470</v>
      </c>
      <c r="I20" s="205"/>
      <c r="J20" s="206"/>
      <c r="K20" s="207"/>
      <c r="L20" s="205"/>
      <c r="M20" s="206"/>
      <c r="N20" s="199" t="s">
        <v>96</v>
      </c>
      <c r="O20" s="200"/>
      <c r="P20" s="201" t="s">
        <v>483</v>
      </c>
      <c r="Q20" s="202"/>
      <c r="R20" s="202"/>
      <c r="S20" s="202"/>
      <c r="T20" s="202"/>
      <c r="U20" s="203"/>
      <c r="V20" s="204">
        <v>700</v>
      </c>
      <c r="W20" s="205"/>
      <c r="X20" s="206"/>
      <c r="Y20" s="207"/>
      <c r="Z20" s="205"/>
      <c r="AA20" s="206"/>
      <c r="AC20" s="199" t="s">
        <v>97</v>
      </c>
      <c r="AD20" s="200"/>
      <c r="AE20" s="201" t="s">
        <v>520</v>
      </c>
      <c r="AF20" s="202"/>
      <c r="AG20" s="202"/>
      <c r="AH20" s="202"/>
      <c r="AI20" s="203"/>
      <c r="AJ20" s="204">
        <v>510</v>
      </c>
      <c r="AK20" s="205"/>
      <c r="AL20" s="206"/>
      <c r="AM20" s="207"/>
      <c r="AN20" s="205"/>
      <c r="AO20" s="206"/>
      <c r="AP20" s="199" t="s">
        <v>98</v>
      </c>
      <c r="AQ20" s="200"/>
      <c r="AR20" s="201" t="s">
        <v>563</v>
      </c>
      <c r="AS20" s="202"/>
      <c r="AT20" s="202"/>
      <c r="AU20" s="202"/>
      <c r="AV20" s="202"/>
      <c r="AW20" s="203"/>
      <c r="AX20" s="204">
        <v>580</v>
      </c>
      <c r="AY20" s="205"/>
      <c r="AZ20" s="206"/>
      <c r="BA20" s="207"/>
      <c r="BB20" s="205"/>
      <c r="BC20" s="206"/>
      <c r="BE20" s="199" t="s">
        <v>99</v>
      </c>
      <c r="BF20" s="200"/>
      <c r="BG20" s="201" t="s">
        <v>598</v>
      </c>
      <c r="BH20" s="202"/>
      <c r="BI20" s="202"/>
      <c r="BJ20" s="202"/>
      <c r="BK20" s="202"/>
      <c r="BL20" s="203"/>
      <c r="BM20" s="204">
        <v>700</v>
      </c>
      <c r="BN20" s="205"/>
      <c r="BO20" s="206"/>
      <c r="BP20" s="207"/>
      <c r="BQ20" s="205"/>
      <c r="BR20" s="206"/>
      <c r="BT20" s="199" t="s">
        <v>100</v>
      </c>
      <c r="BU20" s="200"/>
      <c r="BV20" s="201" t="s">
        <v>655</v>
      </c>
      <c r="BW20" s="202"/>
      <c r="BX20" s="202"/>
      <c r="BY20" s="202"/>
      <c r="BZ20" s="202"/>
      <c r="CA20" s="203"/>
      <c r="CB20" s="204">
        <v>675</v>
      </c>
      <c r="CC20" s="205"/>
      <c r="CD20" s="206"/>
      <c r="CE20" s="207"/>
      <c r="CF20" s="205"/>
      <c r="CG20" s="206"/>
      <c r="CI20" s="208" t="s">
        <v>101</v>
      </c>
      <c r="CJ20" s="209"/>
      <c r="CK20" s="209"/>
      <c r="CL20" s="209"/>
      <c r="CM20" s="209"/>
      <c r="CN20" s="209"/>
      <c r="CO20" s="209"/>
      <c r="CP20" s="209"/>
      <c r="CQ20" s="210">
        <f>SUM(CQ14:CS19)</f>
        <v>4275</v>
      </c>
      <c r="CR20" s="211"/>
      <c r="CS20" s="212"/>
      <c r="CT20" s="213" t="str">
        <f>IF(CQ71="●","●",IF(COUNTA(CT14:CT19)=0,"",SUMIF(CT14:CT19,"●",CQ14:CQ19)+SUM(CT14:CT19)))</f>
        <v/>
      </c>
      <c r="CU20" s="214"/>
      <c r="CV20" s="215"/>
    </row>
    <row r="21" spans="1:100" ht="12.75" customHeight="1" x14ac:dyDescent="0.2">
      <c r="A21" s="199" t="s">
        <v>102</v>
      </c>
      <c r="B21" s="200"/>
      <c r="C21" s="201" t="s">
        <v>454</v>
      </c>
      <c r="D21" s="202"/>
      <c r="E21" s="202"/>
      <c r="F21" s="202"/>
      <c r="G21" s="203"/>
      <c r="H21" s="204">
        <v>520</v>
      </c>
      <c r="I21" s="205"/>
      <c r="J21" s="206"/>
      <c r="K21" s="207"/>
      <c r="L21" s="205"/>
      <c r="M21" s="206"/>
      <c r="N21" s="199" t="s">
        <v>103</v>
      </c>
      <c r="O21" s="200"/>
      <c r="P21" s="201" t="s">
        <v>484</v>
      </c>
      <c r="Q21" s="202"/>
      <c r="R21" s="202"/>
      <c r="S21" s="202"/>
      <c r="T21" s="202"/>
      <c r="U21" s="203"/>
      <c r="V21" s="204">
        <v>815</v>
      </c>
      <c r="W21" s="205"/>
      <c r="X21" s="206"/>
      <c r="Y21" s="207"/>
      <c r="Z21" s="205"/>
      <c r="AA21" s="206"/>
      <c r="AC21" s="199" t="s">
        <v>104</v>
      </c>
      <c r="AD21" s="200"/>
      <c r="AE21" s="201" t="s">
        <v>521</v>
      </c>
      <c r="AF21" s="202"/>
      <c r="AG21" s="202"/>
      <c r="AH21" s="202"/>
      <c r="AI21" s="203"/>
      <c r="AJ21" s="204">
        <v>880</v>
      </c>
      <c r="AK21" s="205"/>
      <c r="AL21" s="206"/>
      <c r="AM21" s="207"/>
      <c r="AN21" s="205"/>
      <c r="AO21" s="206"/>
      <c r="AP21" s="208" t="s">
        <v>105</v>
      </c>
      <c r="AQ21" s="209"/>
      <c r="AR21" s="209"/>
      <c r="AS21" s="209"/>
      <c r="AT21" s="209"/>
      <c r="AU21" s="209"/>
      <c r="AV21" s="209"/>
      <c r="AW21" s="209"/>
      <c r="AX21" s="210">
        <f>SUM(AX14:AZ20)</f>
        <v>3655</v>
      </c>
      <c r="AY21" s="211"/>
      <c r="AZ21" s="212"/>
      <c r="BA21" s="213" t="str">
        <f>IF(AX52="●","●",IF(COUNTA(BA14:BA20)=0,"",SUMIF(BA14:BA20,"●",AX14:AX20)+SUM(BA14:BA20)))</f>
        <v/>
      </c>
      <c r="BB21" s="214"/>
      <c r="BC21" s="215"/>
      <c r="BE21" s="199" t="s">
        <v>106</v>
      </c>
      <c r="BF21" s="200"/>
      <c r="BG21" s="201" t="s">
        <v>599</v>
      </c>
      <c r="BH21" s="202"/>
      <c r="BI21" s="202"/>
      <c r="BJ21" s="202"/>
      <c r="BK21" s="202"/>
      <c r="BL21" s="203"/>
      <c r="BM21" s="204">
        <v>600</v>
      </c>
      <c r="BN21" s="205"/>
      <c r="BO21" s="206"/>
      <c r="BP21" s="207"/>
      <c r="BQ21" s="205"/>
      <c r="BR21" s="206"/>
      <c r="BT21" s="199" t="s">
        <v>107</v>
      </c>
      <c r="BU21" s="200"/>
      <c r="BV21" s="201" t="s">
        <v>656</v>
      </c>
      <c r="BW21" s="202"/>
      <c r="BX21" s="202"/>
      <c r="BY21" s="202"/>
      <c r="BZ21" s="202"/>
      <c r="CA21" s="203"/>
      <c r="CB21" s="204">
        <v>830</v>
      </c>
      <c r="CC21" s="205"/>
      <c r="CD21" s="206"/>
      <c r="CE21" s="207"/>
      <c r="CF21" s="205"/>
      <c r="CG21" s="206"/>
      <c r="CI21" s="199" t="s">
        <v>108</v>
      </c>
      <c r="CJ21" s="200"/>
      <c r="CK21" s="201" t="s">
        <v>716</v>
      </c>
      <c r="CL21" s="202"/>
      <c r="CM21" s="202"/>
      <c r="CN21" s="202"/>
      <c r="CO21" s="202"/>
      <c r="CP21" s="203"/>
      <c r="CQ21" s="204">
        <v>855</v>
      </c>
      <c r="CR21" s="205"/>
      <c r="CS21" s="206"/>
      <c r="CT21" s="207"/>
      <c r="CU21" s="205"/>
      <c r="CV21" s="206"/>
    </row>
    <row r="22" spans="1:100" ht="12.75" customHeight="1" x14ac:dyDescent="0.2">
      <c r="A22" s="199" t="s">
        <v>109</v>
      </c>
      <c r="B22" s="200"/>
      <c r="C22" s="201" t="s">
        <v>455</v>
      </c>
      <c r="D22" s="202"/>
      <c r="E22" s="202"/>
      <c r="F22" s="202"/>
      <c r="G22" s="203"/>
      <c r="H22" s="204">
        <v>330</v>
      </c>
      <c r="I22" s="205"/>
      <c r="J22" s="206"/>
      <c r="K22" s="207"/>
      <c r="L22" s="205"/>
      <c r="M22" s="206"/>
      <c r="N22" s="199" t="s">
        <v>110</v>
      </c>
      <c r="O22" s="200"/>
      <c r="P22" s="201" t="s">
        <v>485</v>
      </c>
      <c r="Q22" s="202"/>
      <c r="R22" s="202"/>
      <c r="S22" s="202"/>
      <c r="T22" s="202"/>
      <c r="U22" s="203"/>
      <c r="V22" s="204">
        <v>670</v>
      </c>
      <c r="W22" s="205"/>
      <c r="X22" s="206"/>
      <c r="Y22" s="207"/>
      <c r="Z22" s="205"/>
      <c r="AA22" s="206"/>
      <c r="AC22" s="199" t="s">
        <v>111</v>
      </c>
      <c r="AD22" s="200"/>
      <c r="AE22" s="201" t="s">
        <v>522</v>
      </c>
      <c r="AF22" s="202"/>
      <c r="AG22" s="202"/>
      <c r="AH22" s="202"/>
      <c r="AI22" s="203"/>
      <c r="AJ22" s="204">
        <v>380</v>
      </c>
      <c r="AK22" s="205"/>
      <c r="AL22" s="206"/>
      <c r="AM22" s="207"/>
      <c r="AN22" s="205"/>
      <c r="AO22" s="206"/>
      <c r="AP22" s="199" t="s">
        <v>112</v>
      </c>
      <c r="AQ22" s="200"/>
      <c r="AR22" s="201" t="s">
        <v>564</v>
      </c>
      <c r="AS22" s="202"/>
      <c r="AT22" s="202"/>
      <c r="AU22" s="202"/>
      <c r="AV22" s="202"/>
      <c r="AW22" s="203"/>
      <c r="AX22" s="204">
        <v>695</v>
      </c>
      <c r="AY22" s="205"/>
      <c r="AZ22" s="206"/>
      <c r="BA22" s="207"/>
      <c r="BB22" s="205"/>
      <c r="BC22" s="206"/>
      <c r="BE22" s="199" t="s">
        <v>113</v>
      </c>
      <c r="BF22" s="200"/>
      <c r="BG22" s="201" t="s">
        <v>600</v>
      </c>
      <c r="BH22" s="202"/>
      <c r="BI22" s="202"/>
      <c r="BJ22" s="202"/>
      <c r="BK22" s="202"/>
      <c r="BL22" s="203"/>
      <c r="BM22" s="204">
        <v>690</v>
      </c>
      <c r="BN22" s="205"/>
      <c r="BO22" s="206"/>
      <c r="BP22" s="207"/>
      <c r="BQ22" s="205"/>
      <c r="BR22" s="206"/>
      <c r="BT22" s="199" t="s">
        <v>114</v>
      </c>
      <c r="BU22" s="200"/>
      <c r="BV22" s="201" t="s">
        <v>657</v>
      </c>
      <c r="BW22" s="202"/>
      <c r="BX22" s="202"/>
      <c r="BY22" s="202"/>
      <c r="BZ22" s="202"/>
      <c r="CA22" s="203"/>
      <c r="CB22" s="204">
        <v>510</v>
      </c>
      <c r="CC22" s="205"/>
      <c r="CD22" s="206"/>
      <c r="CE22" s="207"/>
      <c r="CF22" s="205"/>
      <c r="CG22" s="206"/>
      <c r="CI22" s="199" t="s">
        <v>115</v>
      </c>
      <c r="CJ22" s="200"/>
      <c r="CK22" s="201" t="s">
        <v>717</v>
      </c>
      <c r="CL22" s="202"/>
      <c r="CM22" s="202"/>
      <c r="CN22" s="202"/>
      <c r="CO22" s="202"/>
      <c r="CP22" s="203"/>
      <c r="CQ22" s="204">
        <v>610</v>
      </c>
      <c r="CR22" s="205"/>
      <c r="CS22" s="206"/>
      <c r="CT22" s="207"/>
      <c r="CU22" s="205"/>
      <c r="CV22" s="206"/>
    </row>
    <row r="23" spans="1:100" ht="12.75" customHeight="1" x14ac:dyDescent="0.2">
      <c r="A23" s="199" t="s">
        <v>116</v>
      </c>
      <c r="B23" s="200"/>
      <c r="C23" s="201" t="s">
        <v>456</v>
      </c>
      <c r="D23" s="202"/>
      <c r="E23" s="202"/>
      <c r="F23" s="202"/>
      <c r="G23" s="203"/>
      <c r="H23" s="204">
        <v>630</v>
      </c>
      <c r="I23" s="205"/>
      <c r="J23" s="206"/>
      <c r="K23" s="207"/>
      <c r="L23" s="205"/>
      <c r="M23" s="206"/>
      <c r="N23" s="199" t="s">
        <v>117</v>
      </c>
      <c r="O23" s="200"/>
      <c r="P23" s="201" t="s">
        <v>486</v>
      </c>
      <c r="Q23" s="202"/>
      <c r="R23" s="202"/>
      <c r="S23" s="202"/>
      <c r="T23" s="202"/>
      <c r="U23" s="203"/>
      <c r="V23" s="204">
        <v>455</v>
      </c>
      <c r="W23" s="205"/>
      <c r="X23" s="206"/>
      <c r="Y23" s="207"/>
      <c r="Z23" s="205"/>
      <c r="AA23" s="206"/>
      <c r="AC23" s="199" t="s">
        <v>118</v>
      </c>
      <c r="AD23" s="200"/>
      <c r="AE23" s="201" t="s">
        <v>523</v>
      </c>
      <c r="AF23" s="202"/>
      <c r="AG23" s="202"/>
      <c r="AH23" s="202"/>
      <c r="AI23" s="203"/>
      <c r="AJ23" s="204">
        <v>840</v>
      </c>
      <c r="AK23" s="205"/>
      <c r="AL23" s="206"/>
      <c r="AM23" s="207"/>
      <c r="AN23" s="205"/>
      <c r="AO23" s="206"/>
      <c r="AP23" s="199" t="s">
        <v>119</v>
      </c>
      <c r="AQ23" s="200"/>
      <c r="AR23" s="201" t="s">
        <v>565</v>
      </c>
      <c r="AS23" s="202"/>
      <c r="AT23" s="202"/>
      <c r="AU23" s="202"/>
      <c r="AV23" s="202"/>
      <c r="AW23" s="203"/>
      <c r="AX23" s="204">
        <v>695</v>
      </c>
      <c r="AY23" s="205"/>
      <c r="AZ23" s="206"/>
      <c r="BA23" s="207"/>
      <c r="BB23" s="205"/>
      <c r="BC23" s="206"/>
      <c r="BE23" s="199" t="s">
        <v>120</v>
      </c>
      <c r="BF23" s="200"/>
      <c r="BG23" s="201" t="s">
        <v>601</v>
      </c>
      <c r="BH23" s="202"/>
      <c r="BI23" s="202"/>
      <c r="BJ23" s="202"/>
      <c r="BK23" s="202"/>
      <c r="BL23" s="203"/>
      <c r="BM23" s="204">
        <v>850</v>
      </c>
      <c r="BN23" s="205"/>
      <c r="BO23" s="206"/>
      <c r="BP23" s="207"/>
      <c r="BQ23" s="205"/>
      <c r="BR23" s="206"/>
      <c r="BT23" s="199" t="s">
        <v>121</v>
      </c>
      <c r="BU23" s="200"/>
      <c r="BV23" s="201" t="s">
        <v>658</v>
      </c>
      <c r="BW23" s="202"/>
      <c r="BX23" s="202"/>
      <c r="BY23" s="202"/>
      <c r="BZ23" s="202"/>
      <c r="CA23" s="203"/>
      <c r="CB23" s="204">
        <v>1290</v>
      </c>
      <c r="CC23" s="205"/>
      <c r="CD23" s="206"/>
      <c r="CE23" s="207"/>
      <c r="CF23" s="205"/>
      <c r="CG23" s="206"/>
      <c r="CI23" s="199" t="s">
        <v>122</v>
      </c>
      <c r="CJ23" s="200"/>
      <c r="CK23" s="201" t="s">
        <v>718</v>
      </c>
      <c r="CL23" s="202"/>
      <c r="CM23" s="202"/>
      <c r="CN23" s="202"/>
      <c r="CO23" s="202"/>
      <c r="CP23" s="203"/>
      <c r="CQ23" s="204">
        <v>850</v>
      </c>
      <c r="CR23" s="205"/>
      <c r="CS23" s="206"/>
      <c r="CT23" s="207"/>
      <c r="CU23" s="205"/>
      <c r="CV23" s="206"/>
    </row>
    <row r="24" spans="1:100" ht="12.75" customHeight="1" x14ac:dyDescent="0.2">
      <c r="A24" s="199" t="s">
        <v>123</v>
      </c>
      <c r="B24" s="200"/>
      <c r="C24" s="201" t="s">
        <v>457</v>
      </c>
      <c r="D24" s="202"/>
      <c r="E24" s="202"/>
      <c r="F24" s="202"/>
      <c r="G24" s="203"/>
      <c r="H24" s="204">
        <v>540</v>
      </c>
      <c r="I24" s="205"/>
      <c r="J24" s="206"/>
      <c r="K24" s="207"/>
      <c r="L24" s="205"/>
      <c r="M24" s="206"/>
      <c r="N24" s="199" t="s">
        <v>124</v>
      </c>
      <c r="O24" s="200"/>
      <c r="P24" s="201" t="s">
        <v>487</v>
      </c>
      <c r="Q24" s="202"/>
      <c r="R24" s="202"/>
      <c r="S24" s="202"/>
      <c r="T24" s="202"/>
      <c r="U24" s="203"/>
      <c r="V24" s="204">
        <v>400</v>
      </c>
      <c r="W24" s="205"/>
      <c r="X24" s="206"/>
      <c r="Y24" s="207"/>
      <c r="Z24" s="205"/>
      <c r="AA24" s="206"/>
      <c r="AC24" s="199" t="s">
        <v>125</v>
      </c>
      <c r="AD24" s="200"/>
      <c r="AE24" s="201" t="s">
        <v>524</v>
      </c>
      <c r="AF24" s="202"/>
      <c r="AG24" s="202"/>
      <c r="AH24" s="202"/>
      <c r="AI24" s="203"/>
      <c r="AJ24" s="204">
        <v>580</v>
      </c>
      <c r="AK24" s="205"/>
      <c r="AL24" s="206"/>
      <c r="AM24" s="207"/>
      <c r="AN24" s="205"/>
      <c r="AO24" s="206"/>
      <c r="AP24" s="199" t="s">
        <v>126</v>
      </c>
      <c r="AQ24" s="200"/>
      <c r="AR24" s="201" t="s">
        <v>566</v>
      </c>
      <c r="AS24" s="202"/>
      <c r="AT24" s="202"/>
      <c r="AU24" s="202"/>
      <c r="AV24" s="202"/>
      <c r="AW24" s="203"/>
      <c r="AX24" s="204">
        <v>430</v>
      </c>
      <c r="AY24" s="205"/>
      <c r="AZ24" s="206"/>
      <c r="BA24" s="207"/>
      <c r="BB24" s="205"/>
      <c r="BC24" s="206"/>
      <c r="BE24" s="199" t="s">
        <v>127</v>
      </c>
      <c r="BF24" s="200"/>
      <c r="BG24" s="201" t="s">
        <v>602</v>
      </c>
      <c r="BH24" s="202"/>
      <c r="BI24" s="202"/>
      <c r="BJ24" s="202"/>
      <c r="BK24" s="202"/>
      <c r="BL24" s="203"/>
      <c r="BM24" s="204">
        <v>890</v>
      </c>
      <c r="BN24" s="205"/>
      <c r="BO24" s="206"/>
      <c r="BP24" s="207"/>
      <c r="BQ24" s="205"/>
      <c r="BR24" s="206"/>
      <c r="BT24" s="218" t="s">
        <v>128</v>
      </c>
      <c r="BU24" s="200"/>
      <c r="BV24" s="201" t="s">
        <v>659</v>
      </c>
      <c r="BW24" s="202"/>
      <c r="BX24" s="202"/>
      <c r="BY24" s="202"/>
      <c r="BZ24" s="202"/>
      <c r="CA24" s="203"/>
      <c r="CB24" s="204">
        <v>850</v>
      </c>
      <c r="CC24" s="205"/>
      <c r="CD24" s="206"/>
      <c r="CE24" s="207"/>
      <c r="CF24" s="205"/>
      <c r="CG24" s="206"/>
      <c r="CI24" s="199" t="s">
        <v>129</v>
      </c>
      <c r="CJ24" s="200"/>
      <c r="CK24" s="201" t="s">
        <v>719</v>
      </c>
      <c r="CL24" s="202"/>
      <c r="CM24" s="202"/>
      <c r="CN24" s="202"/>
      <c r="CO24" s="202"/>
      <c r="CP24" s="203"/>
      <c r="CQ24" s="204">
        <v>450</v>
      </c>
      <c r="CR24" s="205"/>
      <c r="CS24" s="206"/>
      <c r="CT24" s="207"/>
      <c r="CU24" s="205"/>
      <c r="CV24" s="206"/>
    </row>
    <row r="25" spans="1:100" ht="12.75" customHeight="1" x14ac:dyDescent="0.2">
      <c r="A25" s="199" t="s">
        <v>130</v>
      </c>
      <c r="B25" s="200"/>
      <c r="C25" s="201" t="s">
        <v>458</v>
      </c>
      <c r="D25" s="202"/>
      <c r="E25" s="202"/>
      <c r="F25" s="202"/>
      <c r="G25" s="203"/>
      <c r="H25" s="204">
        <v>510</v>
      </c>
      <c r="I25" s="205"/>
      <c r="J25" s="206"/>
      <c r="K25" s="207"/>
      <c r="L25" s="205"/>
      <c r="M25" s="206"/>
      <c r="N25" s="199" t="s">
        <v>131</v>
      </c>
      <c r="O25" s="200"/>
      <c r="P25" s="201" t="s">
        <v>488</v>
      </c>
      <c r="Q25" s="202"/>
      <c r="R25" s="202"/>
      <c r="S25" s="202"/>
      <c r="T25" s="202"/>
      <c r="U25" s="203"/>
      <c r="V25" s="204">
        <v>400</v>
      </c>
      <c r="W25" s="205"/>
      <c r="X25" s="206"/>
      <c r="Y25" s="207"/>
      <c r="Z25" s="205"/>
      <c r="AA25" s="206"/>
      <c r="AC25" s="199" t="s">
        <v>132</v>
      </c>
      <c r="AD25" s="200"/>
      <c r="AE25" s="201" t="s">
        <v>525</v>
      </c>
      <c r="AF25" s="202"/>
      <c r="AG25" s="202"/>
      <c r="AH25" s="202"/>
      <c r="AI25" s="203"/>
      <c r="AJ25" s="204">
        <v>580</v>
      </c>
      <c r="AK25" s="205"/>
      <c r="AL25" s="206"/>
      <c r="AM25" s="207"/>
      <c r="AN25" s="205"/>
      <c r="AO25" s="206"/>
      <c r="AP25" s="199" t="s">
        <v>133</v>
      </c>
      <c r="AQ25" s="200"/>
      <c r="AR25" s="201" t="s">
        <v>567</v>
      </c>
      <c r="AS25" s="202"/>
      <c r="AT25" s="202"/>
      <c r="AU25" s="202"/>
      <c r="AV25" s="202"/>
      <c r="AW25" s="203"/>
      <c r="AX25" s="204">
        <v>395</v>
      </c>
      <c r="AY25" s="205"/>
      <c r="AZ25" s="206"/>
      <c r="BA25" s="207"/>
      <c r="BB25" s="205"/>
      <c r="BC25" s="206"/>
      <c r="BE25" s="199" t="s">
        <v>134</v>
      </c>
      <c r="BF25" s="200"/>
      <c r="BG25" s="201" t="s">
        <v>603</v>
      </c>
      <c r="BH25" s="202"/>
      <c r="BI25" s="202"/>
      <c r="BJ25" s="202"/>
      <c r="BK25" s="202"/>
      <c r="BL25" s="203"/>
      <c r="BM25" s="204">
        <v>960</v>
      </c>
      <c r="BN25" s="205"/>
      <c r="BO25" s="206"/>
      <c r="BP25" s="207"/>
      <c r="BQ25" s="205"/>
      <c r="BR25" s="206"/>
      <c r="BT25" s="199" t="s">
        <v>135</v>
      </c>
      <c r="BU25" s="200"/>
      <c r="BV25" s="201" t="s">
        <v>660</v>
      </c>
      <c r="BW25" s="202"/>
      <c r="BX25" s="202"/>
      <c r="BY25" s="202"/>
      <c r="BZ25" s="202"/>
      <c r="CA25" s="203"/>
      <c r="CB25" s="204">
        <v>810</v>
      </c>
      <c r="CC25" s="205"/>
      <c r="CD25" s="206"/>
      <c r="CE25" s="207"/>
      <c r="CF25" s="205"/>
      <c r="CG25" s="206"/>
      <c r="CI25" s="199" t="s">
        <v>136</v>
      </c>
      <c r="CJ25" s="200"/>
      <c r="CK25" s="201" t="s">
        <v>720</v>
      </c>
      <c r="CL25" s="202"/>
      <c r="CM25" s="202"/>
      <c r="CN25" s="202"/>
      <c r="CO25" s="202"/>
      <c r="CP25" s="203"/>
      <c r="CQ25" s="204">
        <v>640</v>
      </c>
      <c r="CR25" s="205"/>
      <c r="CS25" s="206"/>
      <c r="CT25" s="207"/>
      <c r="CU25" s="205"/>
      <c r="CV25" s="206"/>
    </row>
    <row r="26" spans="1:100" ht="12.75" customHeight="1" x14ac:dyDescent="0.2">
      <c r="A26" s="199" t="s">
        <v>137</v>
      </c>
      <c r="B26" s="200"/>
      <c r="C26" s="201" t="s">
        <v>459</v>
      </c>
      <c r="D26" s="202"/>
      <c r="E26" s="202"/>
      <c r="F26" s="202"/>
      <c r="G26" s="203"/>
      <c r="H26" s="204">
        <v>240</v>
      </c>
      <c r="I26" s="205"/>
      <c r="J26" s="206"/>
      <c r="K26" s="207"/>
      <c r="L26" s="205"/>
      <c r="M26" s="206"/>
      <c r="N26" s="208" t="s">
        <v>138</v>
      </c>
      <c r="O26" s="209"/>
      <c r="P26" s="209"/>
      <c r="Q26" s="209"/>
      <c r="R26" s="209"/>
      <c r="S26" s="209"/>
      <c r="T26" s="209"/>
      <c r="U26" s="209"/>
      <c r="V26" s="210">
        <f>SUM(V14:X25)</f>
        <v>7490</v>
      </c>
      <c r="W26" s="211"/>
      <c r="X26" s="212"/>
      <c r="Y26" s="213" t="str">
        <f>IF(V56="●","●",IF(COUNTA(Y14:Y25)=0,"",SUMIF(Y14:Y25,"●",V14:V25)+SUM(Y14:Y25)))</f>
        <v/>
      </c>
      <c r="Z26" s="214"/>
      <c r="AA26" s="215"/>
      <c r="AC26" s="199" t="s">
        <v>139</v>
      </c>
      <c r="AD26" s="200"/>
      <c r="AE26" s="201" t="s">
        <v>526</v>
      </c>
      <c r="AF26" s="202"/>
      <c r="AG26" s="202"/>
      <c r="AH26" s="202"/>
      <c r="AI26" s="203"/>
      <c r="AJ26" s="204">
        <v>570</v>
      </c>
      <c r="AK26" s="205"/>
      <c r="AL26" s="206"/>
      <c r="AM26" s="207"/>
      <c r="AN26" s="205"/>
      <c r="AO26" s="206"/>
      <c r="AP26" s="199" t="s">
        <v>140</v>
      </c>
      <c r="AQ26" s="200"/>
      <c r="AR26" s="201" t="s">
        <v>568</v>
      </c>
      <c r="AS26" s="202"/>
      <c r="AT26" s="202"/>
      <c r="AU26" s="202"/>
      <c r="AV26" s="202"/>
      <c r="AW26" s="203"/>
      <c r="AX26" s="204">
        <v>360</v>
      </c>
      <c r="AY26" s="205"/>
      <c r="AZ26" s="206"/>
      <c r="BA26" s="207"/>
      <c r="BB26" s="205"/>
      <c r="BC26" s="206"/>
      <c r="BE26" s="199" t="s">
        <v>141</v>
      </c>
      <c r="BF26" s="200"/>
      <c r="BG26" s="201" t="s">
        <v>604</v>
      </c>
      <c r="BH26" s="202"/>
      <c r="BI26" s="202"/>
      <c r="BJ26" s="202"/>
      <c r="BK26" s="202"/>
      <c r="BL26" s="203"/>
      <c r="BM26" s="204">
        <v>710</v>
      </c>
      <c r="BN26" s="205"/>
      <c r="BO26" s="206"/>
      <c r="BP26" s="207"/>
      <c r="BQ26" s="205"/>
      <c r="BR26" s="206"/>
      <c r="BT26" s="216" t="s">
        <v>142</v>
      </c>
      <c r="BU26" s="217"/>
      <c r="BV26" s="201" t="s">
        <v>661</v>
      </c>
      <c r="BW26" s="202"/>
      <c r="BX26" s="202"/>
      <c r="BY26" s="202"/>
      <c r="BZ26" s="202"/>
      <c r="CA26" s="203"/>
      <c r="CB26" s="204">
        <v>890</v>
      </c>
      <c r="CC26" s="205"/>
      <c r="CD26" s="206"/>
      <c r="CE26" s="207"/>
      <c r="CF26" s="205"/>
      <c r="CG26" s="206"/>
      <c r="CI26" s="199" t="s">
        <v>143</v>
      </c>
      <c r="CJ26" s="200"/>
      <c r="CK26" s="201" t="s">
        <v>721</v>
      </c>
      <c r="CL26" s="202"/>
      <c r="CM26" s="202"/>
      <c r="CN26" s="202"/>
      <c r="CO26" s="202"/>
      <c r="CP26" s="203"/>
      <c r="CQ26" s="204">
        <v>550</v>
      </c>
      <c r="CR26" s="205"/>
      <c r="CS26" s="206"/>
      <c r="CT26" s="207"/>
      <c r="CU26" s="205"/>
      <c r="CV26" s="206"/>
    </row>
    <row r="27" spans="1:100" ht="12.75" customHeight="1" x14ac:dyDescent="0.2">
      <c r="A27" s="199" t="s">
        <v>144</v>
      </c>
      <c r="B27" s="200"/>
      <c r="C27" s="201" t="s">
        <v>460</v>
      </c>
      <c r="D27" s="202"/>
      <c r="E27" s="202"/>
      <c r="F27" s="202"/>
      <c r="G27" s="203"/>
      <c r="H27" s="204">
        <v>765</v>
      </c>
      <c r="I27" s="205"/>
      <c r="J27" s="206"/>
      <c r="K27" s="207"/>
      <c r="L27" s="205"/>
      <c r="M27" s="206"/>
      <c r="N27" s="199" t="s">
        <v>145</v>
      </c>
      <c r="O27" s="200"/>
      <c r="P27" s="201" t="s">
        <v>489</v>
      </c>
      <c r="Q27" s="202"/>
      <c r="R27" s="202"/>
      <c r="S27" s="202"/>
      <c r="T27" s="202"/>
      <c r="U27" s="203"/>
      <c r="V27" s="204">
        <v>780</v>
      </c>
      <c r="W27" s="205"/>
      <c r="X27" s="206"/>
      <c r="Y27" s="207"/>
      <c r="Z27" s="205"/>
      <c r="AA27" s="206"/>
      <c r="AC27" s="199" t="s">
        <v>146</v>
      </c>
      <c r="AD27" s="200"/>
      <c r="AE27" s="201" t="s">
        <v>527</v>
      </c>
      <c r="AF27" s="202"/>
      <c r="AG27" s="202"/>
      <c r="AH27" s="202"/>
      <c r="AI27" s="203"/>
      <c r="AJ27" s="204">
        <v>620</v>
      </c>
      <c r="AK27" s="205"/>
      <c r="AL27" s="206"/>
      <c r="AM27" s="207"/>
      <c r="AN27" s="205"/>
      <c r="AO27" s="206"/>
      <c r="AP27" s="199" t="s">
        <v>147</v>
      </c>
      <c r="AQ27" s="200"/>
      <c r="AR27" s="201" t="s">
        <v>569</v>
      </c>
      <c r="AS27" s="202"/>
      <c r="AT27" s="202"/>
      <c r="AU27" s="202"/>
      <c r="AV27" s="202"/>
      <c r="AW27" s="203"/>
      <c r="AX27" s="204">
        <v>375</v>
      </c>
      <c r="AY27" s="205"/>
      <c r="AZ27" s="206"/>
      <c r="BA27" s="207"/>
      <c r="BB27" s="205"/>
      <c r="BC27" s="206"/>
      <c r="BE27" s="199" t="s">
        <v>148</v>
      </c>
      <c r="BF27" s="200"/>
      <c r="BG27" s="201" t="s">
        <v>605</v>
      </c>
      <c r="BH27" s="202"/>
      <c r="BI27" s="202"/>
      <c r="BJ27" s="202"/>
      <c r="BK27" s="202"/>
      <c r="BL27" s="203"/>
      <c r="BM27" s="204">
        <v>695</v>
      </c>
      <c r="BN27" s="205"/>
      <c r="BO27" s="206"/>
      <c r="BP27" s="207"/>
      <c r="BQ27" s="205"/>
      <c r="BR27" s="206"/>
      <c r="BT27" s="208" t="s">
        <v>149</v>
      </c>
      <c r="BU27" s="209"/>
      <c r="BV27" s="209"/>
      <c r="BW27" s="209"/>
      <c r="BX27" s="209"/>
      <c r="BY27" s="209"/>
      <c r="BZ27" s="209"/>
      <c r="CA27" s="209"/>
      <c r="CB27" s="210">
        <f>SUM(CB14:CD26)</f>
        <v>10235</v>
      </c>
      <c r="CC27" s="211"/>
      <c r="CD27" s="212"/>
      <c r="CE27" s="213" t="str">
        <f>IF(CP80="●","●",IF(COUNTA(CE14:CE26)=0,"",SUMIF(CE14:CE26,"●",CB14:CB26)+SUM(CE14:CE26)))</f>
        <v/>
      </c>
      <c r="CF27" s="214"/>
      <c r="CG27" s="215"/>
      <c r="CI27" s="216" t="s">
        <v>150</v>
      </c>
      <c r="CJ27" s="217"/>
      <c r="CK27" s="201" t="s">
        <v>722</v>
      </c>
      <c r="CL27" s="202"/>
      <c r="CM27" s="202"/>
      <c r="CN27" s="202"/>
      <c r="CO27" s="202"/>
      <c r="CP27" s="203"/>
      <c r="CQ27" s="204">
        <v>650</v>
      </c>
      <c r="CR27" s="205"/>
      <c r="CS27" s="206"/>
      <c r="CT27" s="207"/>
      <c r="CU27" s="205"/>
      <c r="CV27" s="206"/>
    </row>
    <row r="28" spans="1:100" ht="12.75" customHeight="1" x14ac:dyDescent="0.2">
      <c r="A28" s="208" t="s">
        <v>151</v>
      </c>
      <c r="B28" s="209"/>
      <c r="C28" s="209"/>
      <c r="D28" s="209"/>
      <c r="E28" s="209"/>
      <c r="F28" s="209"/>
      <c r="G28" s="209"/>
      <c r="H28" s="210">
        <f>SUM(H19:J27)</f>
        <v>4485</v>
      </c>
      <c r="I28" s="211"/>
      <c r="J28" s="212"/>
      <c r="K28" s="213" t="str">
        <f>IF(V56="●","●",IF(COUNTA(K19:K27)=0,"",SUMIF(K19:K27,"●",H19:H27)+SUM(K19:K27)))</f>
        <v/>
      </c>
      <c r="L28" s="214"/>
      <c r="M28" s="215"/>
      <c r="N28" s="199" t="s">
        <v>152</v>
      </c>
      <c r="O28" s="200"/>
      <c r="P28" s="201" t="s">
        <v>490</v>
      </c>
      <c r="Q28" s="202"/>
      <c r="R28" s="202"/>
      <c r="S28" s="202"/>
      <c r="T28" s="202"/>
      <c r="U28" s="203"/>
      <c r="V28" s="204">
        <v>435</v>
      </c>
      <c r="W28" s="205"/>
      <c r="X28" s="206"/>
      <c r="Y28" s="207"/>
      <c r="Z28" s="205"/>
      <c r="AA28" s="206"/>
      <c r="AC28" s="199" t="s">
        <v>153</v>
      </c>
      <c r="AD28" s="200"/>
      <c r="AE28" s="201" t="s">
        <v>528</v>
      </c>
      <c r="AF28" s="202"/>
      <c r="AG28" s="202"/>
      <c r="AH28" s="202"/>
      <c r="AI28" s="203"/>
      <c r="AJ28" s="204">
        <v>515</v>
      </c>
      <c r="AK28" s="205"/>
      <c r="AL28" s="206"/>
      <c r="AM28" s="207"/>
      <c r="AN28" s="205"/>
      <c r="AO28" s="206"/>
      <c r="AP28" s="199" t="s">
        <v>154</v>
      </c>
      <c r="AQ28" s="200"/>
      <c r="AR28" s="201" t="s">
        <v>570</v>
      </c>
      <c r="AS28" s="202"/>
      <c r="AT28" s="202"/>
      <c r="AU28" s="202"/>
      <c r="AV28" s="202"/>
      <c r="AW28" s="203"/>
      <c r="AX28" s="204">
        <v>530</v>
      </c>
      <c r="AY28" s="205"/>
      <c r="AZ28" s="206"/>
      <c r="BA28" s="207"/>
      <c r="BB28" s="205"/>
      <c r="BC28" s="206"/>
      <c r="BE28" s="208" t="s">
        <v>155</v>
      </c>
      <c r="BF28" s="209"/>
      <c r="BG28" s="209"/>
      <c r="BH28" s="209"/>
      <c r="BI28" s="209"/>
      <c r="BJ28" s="209"/>
      <c r="BK28" s="209"/>
      <c r="BL28" s="209"/>
      <c r="BM28" s="210">
        <f>SUM(BM14:BO27)</f>
        <v>9980</v>
      </c>
      <c r="BN28" s="211"/>
      <c r="BO28" s="212"/>
      <c r="BP28" s="213" t="str">
        <f>IF(BM77="●","●",IF(COUNTA(BP14:BP27)=0,"",SUMIF(BP14:BP27,"●",BM14:BM27)+SUM(BP14:BP27)))</f>
        <v/>
      </c>
      <c r="BQ28" s="214"/>
      <c r="BR28" s="215"/>
      <c r="BT28" s="199" t="s">
        <v>156</v>
      </c>
      <c r="BU28" s="200"/>
      <c r="BV28" s="201" t="s">
        <v>662</v>
      </c>
      <c r="BW28" s="202"/>
      <c r="BX28" s="202"/>
      <c r="BY28" s="202"/>
      <c r="BZ28" s="202"/>
      <c r="CA28" s="203"/>
      <c r="CB28" s="204">
        <v>700</v>
      </c>
      <c r="CC28" s="205"/>
      <c r="CD28" s="206"/>
      <c r="CE28" s="207"/>
      <c r="CF28" s="205"/>
      <c r="CG28" s="206"/>
      <c r="CI28" s="216" t="s">
        <v>157</v>
      </c>
      <c r="CJ28" s="217"/>
      <c r="CK28" s="201" t="s">
        <v>723</v>
      </c>
      <c r="CL28" s="202"/>
      <c r="CM28" s="202"/>
      <c r="CN28" s="202"/>
      <c r="CO28" s="202"/>
      <c r="CP28" s="203"/>
      <c r="CQ28" s="204">
        <v>670</v>
      </c>
      <c r="CR28" s="205"/>
      <c r="CS28" s="206"/>
      <c r="CT28" s="207"/>
      <c r="CU28" s="205"/>
      <c r="CV28" s="206"/>
    </row>
    <row r="29" spans="1:100" ht="12.75" customHeight="1" x14ac:dyDescent="0.2">
      <c r="A29" s="199" t="s">
        <v>158</v>
      </c>
      <c r="B29" s="200"/>
      <c r="C29" s="201" t="s">
        <v>461</v>
      </c>
      <c r="D29" s="202"/>
      <c r="E29" s="202"/>
      <c r="F29" s="202"/>
      <c r="G29" s="203"/>
      <c r="H29" s="204">
        <v>635</v>
      </c>
      <c r="I29" s="205"/>
      <c r="J29" s="206"/>
      <c r="K29" s="207"/>
      <c r="L29" s="205"/>
      <c r="M29" s="206"/>
      <c r="N29" s="199" t="s">
        <v>159</v>
      </c>
      <c r="O29" s="200"/>
      <c r="P29" s="201" t="s">
        <v>491</v>
      </c>
      <c r="Q29" s="202"/>
      <c r="R29" s="202"/>
      <c r="S29" s="202"/>
      <c r="T29" s="202"/>
      <c r="U29" s="203"/>
      <c r="V29" s="204">
        <v>680</v>
      </c>
      <c r="W29" s="205"/>
      <c r="X29" s="206"/>
      <c r="Y29" s="207"/>
      <c r="Z29" s="205"/>
      <c r="AA29" s="206"/>
      <c r="AC29" s="199" t="s">
        <v>160</v>
      </c>
      <c r="AD29" s="200"/>
      <c r="AE29" s="201" t="s">
        <v>529</v>
      </c>
      <c r="AF29" s="202"/>
      <c r="AG29" s="202"/>
      <c r="AH29" s="202"/>
      <c r="AI29" s="203"/>
      <c r="AJ29" s="204">
        <v>450</v>
      </c>
      <c r="AK29" s="205"/>
      <c r="AL29" s="206"/>
      <c r="AM29" s="207"/>
      <c r="AN29" s="205"/>
      <c r="AO29" s="206"/>
      <c r="AP29" s="199" t="s">
        <v>161</v>
      </c>
      <c r="AQ29" s="200"/>
      <c r="AR29" s="201" t="s">
        <v>571</v>
      </c>
      <c r="AS29" s="202"/>
      <c r="AT29" s="202"/>
      <c r="AU29" s="202"/>
      <c r="AV29" s="202"/>
      <c r="AW29" s="203"/>
      <c r="AX29" s="204">
        <v>680</v>
      </c>
      <c r="AY29" s="205"/>
      <c r="AZ29" s="206"/>
      <c r="BA29" s="207"/>
      <c r="BB29" s="205"/>
      <c r="BC29" s="206"/>
      <c r="BE29" s="199" t="s">
        <v>162</v>
      </c>
      <c r="BF29" s="200"/>
      <c r="BG29" s="201" t="s">
        <v>606</v>
      </c>
      <c r="BH29" s="202"/>
      <c r="BI29" s="202"/>
      <c r="BJ29" s="202"/>
      <c r="BK29" s="202"/>
      <c r="BL29" s="203"/>
      <c r="BM29" s="204">
        <v>925</v>
      </c>
      <c r="BN29" s="205"/>
      <c r="BO29" s="206"/>
      <c r="BP29" s="207"/>
      <c r="BQ29" s="205"/>
      <c r="BR29" s="206"/>
      <c r="BT29" s="199" t="s">
        <v>163</v>
      </c>
      <c r="BU29" s="200"/>
      <c r="BV29" s="201" t="s">
        <v>663</v>
      </c>
      <c r="BW29" s="202"/>
      <c r="BX29" s="202"/>
      <c r="BY29" s="202"/>
      <c r="BZ29" s="202"/>
      <c r="CA29" s="203"/>
      <c r="CB29" s="204">
        <v>720</v>
      </c>
      <c r="CC29" s="205"/>
      <c r="CD29" s="206"/>
      <c r="CE29" s="207"/>
      <c r="CF29" s="205"/>
      <c r="CG29" s="206"/>
      <c r="CI29" s="208" t="s">
        <v>164</v>
      </c>
      <c r="CJ29" s="209"/>
      <c r="CK29" s="209"/>
      <c r="CL29" s="209"/>
      <c r="CM29" s="209"/>
      <c r="CN29" s="209"/>
      <c r="CO29" s="209"/>
      <c r="CP29" s="209"/>
      <c r="CQ29" s="210">
        <f>SUM(CQ21:CS28)</f>
        <v>5275</v>
      </c>
      <c r="CR29" s="211"/>
      <c r="CS29" s="212"/>
      <c r="CT29" s="213" t="str">
        <f>IF(CQ71="●","●",IF(COUNTA(CT21:CT28)=0,"",SUMIF(CT21:CT28,"●",CQ21:CQ28)+SUM(CT21:CT28)))</f>
        <v/>
      </c>
      <c r="CU29" s="214"/>
      <c r="CV29" s="215"/>
    </row>
    <row r="30" spans="1:100" ht="12.75" customHeight="1" x14ac:dyDescent="0.2">
      <c r="A30" s="199" t="s">
        <v>165</v>
      </c>
      <c r="B30" s="200"/>
      <c r="C30" s="201" t="s">
        <v>462</v>
      </c>
      <c r="D30" s="202"/>
      <c r="E30" s="202"/>
      <c r="F30" s="202"/>
      <c r="G30" s="203"/>
      <c r="H30" s="204">
        <v>505</v>
      </c>
      <c r="I30" s="205"/>
      <c r="J30" s="206"/>
      <c r="K30" s="207"/>
      <c r="L30" s="205"/>
      <c r="M30" s="206"/>
      <c r="N30" s="199" t="s">
        <v>166</v>
      </c>
      <c r="O30" s="200"/>
      <c r="P30" s="201" t="s">
        <v>492</v>
      </c>
      <c r="Q30" s="202"/>
      <c r="R30" s="202"/>
      <c r="S30" s="202"/>
      <c r="T30" s="202"/>
      <c r="U30" s="203"/>
      <c r="V30" s="204">
        <v>590</v>
      </c>
      <c r="W30" s="205"/>
      <c r="X30" s="206"/>
      <c r="Y30" s="207"/>
      <c r="Z30" s="205"/>
      <c r="AA30" s="206"/>
      <c r="AC30" s="199" t="s">
        <v>167</v>
      </c>
      <c r="AD30" s="200"/>
      <c r="AE30" s="201" t="s">
        <v>530</v>
      </c>
      <c r="AF30" s="202"/>
      <c r="AG30" s="202"/>
      <c r="AH30" s="202"/>
      <c r="AI30" s="203"/>
      <c r="AJ30" s="204">
        <v>320</v>
      </c>
      <c r="AK30" s="205"/>
      <c r="AL30" s="206"/>
      <c r="AM30" s="207"/>
      <c r="AN30" s="205"/>
      <c r="AO30" s="206"/>
      <c r="AP30" s="199" t="s">
        <v>168</v>
      </c>
      <c r="AQ30" s="200"/>
      <c r="AR30" s="201" t="s">
        <v>572</v>
      </c>
      <c r="AS30" s="202"/>
      <c r="AT30" s="202"/>
      <c r="AU30" s="202"/>
      <c r="AV30" s="202"/>
      <c r="AW30" s="203"/>
      <c r="AX30" s="204">
        <v>845</v>
      </c>
      <c r="AY30" s="205"/>
      <c r="AZ30" s="206"/>
      <c r="BA30" s="207"/>
      <c r="BB30" s="205"/>
      <c r="BC30" s="206"/>
      <c r="BE30" s="199" t="s">
        <v>169</v>
      </c>
      <c r="BF30" s="200"/>
      <c r="BG30" s="201" t="s">
        <v>607</v>
      </c>
      <c r="BH30" s="202"/>
      <c r="BI30" s="202"/>
      <c r="BJ30" s="202"/>
      <c r="BK30" s="202"/>
      <c r="BL30" s="203"/>
      <c r="BM30" s="204">
        <v>860</v>
      </c>
      <c r="BN30" s="205"/>
      <c r="BO30" s="206"/>
      <c r="BP30" s="207"/>
      <c r="BQ30" s="205"/>
      <c r="BR30" s="206"/>
      <c r="BT30" s="199" t="s">
        <v>170</v>
      </c>
      <c r="BU30" s="200"/>
      <c r="BV30" s="201" t="s">
        <v>664</v>
      </c>
      <c r="BW30" s="202"/>
      <c r="BX30" s="202"/>
      <c r="BY30" s="202"/>
      <c r="BZ30" s="202"/>
      <c r="CA30" s="203"/>
      <c r="CB30" s="204">
        <v>435</v>
      </c>
      <c r="CC30" s="205"/>
      <c r="CD30" s="206"/>
      <c r="CE30" s="207"/>
      <c r="CF30" s="205"/>
      <c r="CG30" s="206"/>
      <c r="CI30" s="199" t="s">
        <v>171</v>
      </c>
      <c r="CJ30" s="200"/>
      <c r="CK30" s="201" t="s">
        <v>724</v>
      </c>
      <c r="CL30" s="202"/>
      <c r="CM30" s="202"/>
      <c r="CN30" s="202"/>
      <c r="CO30" s="202"/>
      <c r="CP30" s="203"/>
      <c r="CQ30" s="204">
        <v>540</v>
      </c>
      <c r="CR30" s="205"/>
      <c r="CS30" s="206"/>
      <c r="CT30" s="207"/>
      <c r="CU30" s="205"/>
      <c r="CV30" s="206"/>
    </row>
    <row r="31" spans="1:100" ht="12.75" customHeight="1" x14ac:dyDescent="0.2">
      <c r="A31" s="199" t="s">
        <v>172</v>
      </c>
      <c r="B31" s="200"/>
      <c r="C31" s="201" t="s">
        <v>463</v>
      </c>
      <c r="D31" s="202"/>
      <c r="E31" s="202"/>
      <c r="F31" s="202"/>
      <c r="G31" s="203"/>
      <c r="H31" s="204">
        <v>690</v>
      </c>
      <c r="I31" s="205"/>
      <c r="J31" s="206"/>
      <c r="K31" s="207"/>
      <c r="L31" s="205"/>
      <c r="M31" s="206"/>
      <c r="N31" s="199" t="s">
        <v>173</v>
      </c>
      <c r="O31" s="200"/>
      <c r="P31" s="201" t="s">
        <v>493</v>
      </c>
      <c r="Q31" s="202"/>
      <c r="R31" s="202"/>
      <c r="S31" s="202"/>
      <c r="T31" s="202"/>
      <c r="U31" s="203"/>
      <c r="V31" s="204">
        <v>580</v>
      </c>
      <c r="W31" s="205"/>
      <c r="X31" s="206"/>
      <c r="Y31" s="207"/>
      <c r="Z31" s="205"/>
      <c r="AA31" s="206"/>
      <c r="AC31" s="199" t="s">
        <v>174</v>
      </c>
      <c r="AD31" s="200"/>
      <c r="AE31" s="201" t="s">
        <v>531</v>
      </c>
      <c r="AF31" s="202"/>
      <c r="AG31" s="202"/>
      <c r="AH31" s="202"/>
      <c r="AI31" s="203"/>
      <c r="AJ31" s="204">
        <v>750</v>
      </c>
      <c r="AK31" s="205"/>
      <c r="AL31" s="206"/>
      <c r="AM31" s="207"/>
      <c r="AN31" s="205"/>
      <c r="AO31" s="206"/>
      <c r="AP31" s="199" t="s">
        <v>175</v>
      </c>
      <c r="AQ31" s="200"/>
      <c r="AR31" s="201" t="s">
        <v>573</v>
      </c>
      <c r="AS31" s="202"/>
      <c r="AT31" s="202"/>
      <c r="AU31" s="202"/>
      <c r="AV31" s="202"/>
      <c r="AW31" s="203"/>
      <c r="AX31" s="204">
        <v>750</v>
      </c>
      <c r="AY31" s="205"/>
      <c r="AZ31" s="206"/>
      <c r="BA31" s="207"/>
      <c r="BB31" s="205"/>
      <c r="BC31" s="206"/>
      <c r="BE31" s="199" t="s">
        <v>176</v>
      </c>
      <c r="BF31" s="200"/>
      <c r="BG31" s="201" t="s">
        <v>608</v>
      </c>
      <c r="BH31" s="202"/>
      <c r="BI31" s="202"/>
      <c r="BJ31" s="202"/>
      <c r="BK31" s="202"/>
      <c r="BL31" s="203"/>
      <c r="BM31" s="204">
        <v>680</v>
      </c>
      <c r="BN31" s="205"/>
      <c r="BO31" s="206"/>
      <c r="BP31" s="207"/>
      <c r="BQ31" s="205"/>
      <c r="BR31" s="206"/>
      <c r="BT31" s="199" t="s">
        <v>177</v>
      </c>
      <c r="BU31" s="200"/>
      <c r="BV31" s="201" t="s">
        <v>665</v>
      </c>
      <c r="BW31" s="202"/>
      <c r="BX31" s="202"/>
      <c r="BY31" s="202"/>
      <c r="BZ31" s="202"/>
      <c r="CA31" s="203"/>
      <c r="CB31" s="204">
        <v>1000</v>
      </c>
      <c r="CC31" s="205"/>
      <c r="CD31" s="206"/>
      <c r="CE31" s="207"/>
      <c r="CF31" s="205"/>
      <c r="CG31" s="206"/>
      <c r="CI31" s="199" t="s">
        <v>178</v>
      </c>
      <c r="CJ31" s="200"/>
      <c r="CK31" s="201" t="s">
        <v>725</v>
      </c>
      <c r="CL31" s="202"/>
      <c r="CM31" s="202"/>
      <c r="CN31" s="202"/>
      <c r="CO31" s="202"/>
      <c r="CP31" s="203"/>
      <c r="CQ31" s="204">
        <v>590</v>
      </c>
      <c r="CR31" s="205"/>
      <c r="CS31" s="206"/>
      <c r="CT31" s="207"/>
      <c r="CU31" s="205"/>
      <c r="CV31" s="206"/>
    </row>
    <row r="32" spans="1:100" ht="12.75" customHeight="1" x14ac:dyDescent="0.2">
      <c r="A32" s="199" t="s">
        <v>179</v>
      </c>
      <c r="B32" s="200"/>
      <c r="C32" s="201" t="s">
        <v>464</v>
      </c>
      <c r="D32" s="202"/>
      <c r="E32" s="202"/>
      <c r="F32" s="202"/>
      <c r="G32" s="203"/>
      <c r="H32" s="204">
        <v>640</v>
      </c>
      <c r="I32" s="205"/>
      <c r="J32" s="206"/>
      <c r="K32" s="207"/>
      <c r="L32" s="205"/>
      <c r="M32" s="206"/>
      <c r="N32" s="199" t="s">
        <v>180</v>
      </c>
      <c r="O32" s="200"/>
      <c r="P32" s="201" t="s">
        <v>494</v>
      </c>
      <c r="Q32" s="202"/>
      <c r="R32" s="202"/>
      <c r="S32" s="202"/>
      <c r="T32" s="202"/>
      <c r="U32" s="203"/>
      <c r="V32" s="204">
        <v>350</v>
      </c>
      <c r="W32" s="205"/>
      <c r="X32" s="206"/>
      <c r="Y32" s="207"/>
      <c r="Z32" s="205"/>
      <c r="AA32" s="206"/>
      <c r="AC32" s="199" t="s">
        <v>181</v>
      </c>
      <c r="AD32" s="200"/>
      <c r="AE32" s="201" t="s">
        <v>532</v>
      </c>
      <c r="AF32" s="202"/>
      <c r="AG32" s="202"/>
      <c r="AH32" s="202"/>
      <c r="AI32" s="203"/>
      <c r="AJ32" s="204">
        <v>855</v>
      </c>
      <c r="AK32" s="205"/>
      <c r="AL32" s="206"/>
      <c r="AM32" s="207"/>
      <c r="AN32" s="205"/>
      <c r="AO32" s="206"/>
      <c r="AP32" s="199" t="s">
        <v>182</v>
      </c>
      <c r="AQ32" s="200"/>
      <c r="AR32" s="201" t="s">
        <v>574</v>
      </c>
      <c r="AS32" s="202"/>
      <c r="AT32" s="202"/>
      <c r="AU32" s="202"/>
      <c r="AV32" s="202"/>
      <c r="AW32" s="203"/>
      <c r="AX32" s="204">
        <v>360</v>
      </c>
      <c r="AY32" s="205"/>
      <c r="AZ32" s="206"/>
      <c r="BA32" s="207"/>
      <c r="BB32" s="205"/>
      <c r="BC32" s="206"/>
      <c r="BE32" s="199" t="s">
        <v>183</v>
      </c>
      <c r="BF32" s="200"/>
      <c r="BG32" s="201" t="s">
        <v>609</v>
      </c>
      <c r="BH32" s="202"/>
      <c r="BI32" s="202"/>
      <c r="BJ32" s="202"/>
      <c r="BK32" s="202"/>
      <c r="BL32" s="203"/>
      <c r="BM32" s="204">
        <v>460</v>
      </c>
      <c r="BN32" s="205"/>
      <c r="BO32" s="206"/>
      <c r="BP32" s="207"/>
      <c r="BQ32" s="205"/>
      <c r="BR32" s="206"/>
      <c r="BT32" s="199" t="s">
        <v>184</v>
      </c>
      <c r="BU32" s="200"/>
      <c r="BV32" s="201" t="s">
        <v>666</v>
      </c>
      <c r="BW32" s="202"/>
      <c r="BX32" s="202"/>
      <c r="BY32" s="202"/>
      <c r="BZ32" s="202"/>
      <c r="CA32" s="203"/>
      <c r="CB32" s="204">
        <v>1160</v>
      </c>
      <c r="CC32" s="205"/>
      <c r="CD32" s="206"/>
      <c r="CE32" s="207"/>
      <c r="CF32" s="205"/>
      <c r="CG32" s="206"/>
      <c r="CI32" s="199" t="s">
        <v>185</v>
      </c>
      <c r="CJ32" s="200"/>
      <c r="CK32" s="201" t="s">
        <v>726</v>
      </c>
      <c r="CL32" s="202"/>
      <c r="CM32" s="202"/>
      <c r="CN32" s="202"/>
      <c r="CO32" s="202"/>
      <c r="CP32" s="203"/>
      <c r="CQ32" s="204">
        <v>570</v>
      </c>
      <c r="CR32" s="205"/>
      <c r="CS32" s="206"/>
      <c r="CT32" s="207"/>
      <c r="CU32" s="205"/>
      <c r="CV32" s="206"/>
    </row>
    <row r="33" spans="1:100" ht="12.75" customHeight="1" x14ac:dyDescent="0.2">
      <c r="A33" s="199" t="s">
        <v>186</v>
      </c>
      <c r="B33" s="200"/>
      <c r="C33" s="201" t="s">
        <v>465</v>
      </c>
      <c r="D33" s="202"/>
      <c r="E33" s="202"/>
      <c r="F33" s="202"/>
      <c r="G33" s="203"/>
      <c r="H33" s="204">
        <v>410</v>
      </c>
      <c r="I33" s="205"/>
      <c r="J33" s="206"/>
      <c r="K33" s="207"/>
      <c r="L33" s="205"/>
      <c r="M33" s="206"/>
      <c r="N33" s="199" t="s">
        <v>187</v>
      </c>
      <c r="O33" s="200"/>
      <c r="P33" s="201" t="s">
        <v>495</v>
      </c>
      <c r="Q33" s="202"/>
      <c r="R33" s="202"/>
      <c r="S33" s="202"/>
      <c r="T33" s="202"/>
      <c r="U33" s="203"/>
      <c r="V33" s="204">
        <v>775</v>
      </c>
      <c r="W33" s="205"/>
      <c r="X33" s="206"/>
      <c r="Y33" s="207"/>
      <c r="Z33" s="205"/>
      <c r="AA33" s="206"/>
      <c r="AC33" s="199" t="s">
        <v>188</v>
      </c>
      <c r="AD33" s="200"/>
      <c r="AE33" s="201" t="s">
        <v>533</v>
      </c>
      <c r="AF33" s="202"/>
      <c r="AG33" s="202"/>
      <c r="AH33" s="202"/>
      <c r="AI33" s="203"/>
      <c r="AJ33" s="204">
        <v>490</v>
      </c>
      <c r="AK33" s="205"/>
      <c r="AL33" s="206"/>
      <c r="AM33" s="207"/>
      <c r="AN33" s="205"/>
      <c r="AO33" s="206"/>
      <c r="AP33" s="199" t="s">
        <v>189</v>
      </c>
      <c r="AQ33" s="200"/>
      <c r="AR33" s="201" t="s">
        <v>575</v>
      </c>
      <c r="AS33" s="202"/>
      <c r="AT33" s="202"/>
      <c r="AU33" s="202"/>
      <c r="AV33" s="202"/>
      <c r="AW33" s="203"/>
      <c r="AX33" s="204">
        <v>550</v>
      </c>
      <c r="AY33" s="205"/>
      <c r="AZ33" s="206"/>
      <c r="BA33" s="207"/>
      <c r="BB33" s="205"/>
      <c r="BC33" s="206"/>
      <c r="BE33" s="208" t="s">
        <v>190</v>
      </c>
      <c r="BF33" s="209"/>
      <c r="BG33" s="209"/>
      <c r="BH33" s="209"/>
      <c r="BI33" s="209"/>
      <c r="BJ33" s="209"/>
      <c r="BK33" s="209"/>
      <c r="BL33" s="209"/>
      <c r="BM33" s="210">
        <f>SUM(BM29:BO32)</f>
        <v>2925</v>
      </c>
      <c r="BN33" s="211"/>
      <c r="BO33" s="212"/>
      <c r="BP33" s="213" t="str">
        <f>IF(BM77="●","●",IF(COUNTA(BP29:BP32)=0,"",SUMIF(BP29:BP32,"●",BM29:BM32)+SUM(BP29:BP32)))</f>
        <v/>
      </c>
      <c r="BQ33" s="214"/>
      <c r="BR33" s="215"/>
      <c r="BT33" s="199" t="s">
        <v>191</v>
      </c>
      <c r="BU33" s="200"/>
      <c r="BV33" s="201" t="s">
        <v>667</v>
      </c>
      <c r="BW33" s="202"/>
      <c r="BX33" s="202"/>
      <c r="BY33" s="202"/>
      <c r="BZ33" s="202"/>
      <c r="CA33" s="203"/>
      <c r="CB33" s="204">
        <v>515</v>
      </c>
      <c r="CC33" s="205"/>
      <c r="CD33" s="206"/>
      <c r="CE33" s="207"/>
      <c r="CF33" s="205"/>
      <c r="CG33" s="206"/>
      <c r="CI33" s="199" t="s">
        <v>192</v>
      </c>
      <c r="CJ33" s="200"/>
      <c r="CK33" s="201" t="s">
        <v>727</v>
      </c>
      <c r="CL33" s="202"/>
      <c r="CM33" s="202"/>
      <c r="CN33" s="202"/>
      <c r="CO33" s="202"/>
      <c r="CP33" s="203"/>
      <c r="CQ33" s="204">
        <v>1060</v>
      </c>
      <c r="CR33" s="205"/>
      <c r="CS33" s="206"/>
      <c r="CT33" s="207"/>
      <c r="CU33" s="205"/>
      <c r="CV33" s="206"/>
    </row>
    <row r="34" spans="1:100" ht="12.75" customHeight="1" x14ac:dyDescent="0.2">
      <c r="A34" s="199" t="s">
        <v>193</v>
      </c>
      <c r="B34" s="200"/>
      <c r="C34" s="201" t="s">
        <v>466</v>
      </c>
      <c r="D34" s="202"/>
      <c r="E34" s="202"/>
      <c r="F34" s="202"/>
      <c r="G34" s="203"/>
      <c r="H34" s="204">
        <v>510</v>
      </c>
      <c r="I34" s="205"/>
      <c r="J34" s="206"/>
      <c r="K34" s="207"/>
      <c r="L34" s="205"/>
      <c r="M34" s="206"/>
      <c r="N34" s="199" t="s">
        <v>194</v>
      </c>
      <c r="O34" s="200"/>
      <c r="P34" s="201" t="s">
        <v>496</v>
      </c>
      <c r="Q34" s="202"/>
      <c r="R34" s="202"/>
      <c r="S34" s="202"/>
      <c r="T34" s="202"/>
      <c r="U34" s="203"/>
      <c r="V34" s="204">
        <v>430</v>
      </c>
      <c r="W34" s="205"/>
      <c r="X34" s="206"/>
      <c r="Y34" s="207"/>
      <c r="Z34" s="205"/>
      <c r="AA34" s="206"/>
      <c r="AC34" s="216" t="s">
        <v>195</v>
      </c>
      <c r="AD34" s="217"/>
      <c r="AE34" s="201" t="s">
        <v>534</v>
      </c>
      <c r="AF34" s="202"/>
      <c r="AG34" s="202"/>
      <c r="AH34" s="202"/>
      <c r="AI34" s="203"/>
      <c r="AJ34" s="204">
        <v>355</v>
      </c>
      <c r="AK34" s="205"/>
      <c r="AL34" s="206"/>
      <c r="AM34" s="207"/>
      <c r="AN34" s="205"/>
      <c r="AO34" s="206"/>
      <c r="AP34" s="208" t="s">
        <v>196</v>
      </c>
      <c r="AQ34" s="209"/>
      <c r="AR34" s="209"/>
      <c r="AS34" s="209"/>
      <c r="AT34" s="209"/>
      <c r="AU34" s="209"/>
      <c r="AV34" s="209"/>
      <c r="AW34" s="209"/>
      <c r="AX34" s="210">
        <f>SUM(AX22:AZ33)</f>
        <v>6665</v>
      </c>
      <c r="AY34" s="211"/>
      <c r="AZ34" s="212"/>
      <c r="BA34" s="213" t="str">
        <f>IF(AX52="●","●",IF(COUNTA(BA22:BA33)=0,"",SUMIF(BA22:BA33,"●",AX22:AX33)+SUM(BA22:BA33)))</f>
        <v/>
      </c>
      <c r="BB34" s="214"/>
      <c r="BC34" s="215"/>
      <c r="BE34" s="199" t="s">
        <v>197</v>
      </c>
      <c r="BF34" s="200"/>
      <c r="BG34" s="201" t="s">
        <v>610</v>
      </c>
      <c r="BH34" s="202"/>
      <c r="BI34" s="202"/>
      <c r="BJ34" s="202"/>
      <c r="BK34" s="202"/>
      <c r="BL34" s="203"/>
      <c r="BM34" s="204">
        <v>880</v>
      </c>
      <c r="BN34" s="205"/>
      <c r="BO34" s="206"/>
      <c r="BP34" s="207"/>
      <c r="BQ34" s="205"/>
      <c r="BR34" s="206"/>
      <c r="BT34" s="199" t="s">
        <v>198</v>
      </c>
      <c r="BU34" s="200"/>
      <c r="BV34" s="201" t="s">
        <v>668</v>
      </c>
      <c r="BW34" s="202"/>
      <c r="BX34" s="202"/>
      <c r="BY34" s="202"/>
      <c r="BZ34" s="202"/>
      <c r="CA34" s="203"/>
      <c r="CB34" s="204">
        <v>650</v>
      </c>
      <c r="CC34" s="205"/>
      <c r="CD34" s="206"/>
      <c r="CE34" s="207"/>
      <c r="CF34" s="205"/>
      <c r="CG34" s="206"/>
      <c r="CI34" s="199" t="s">
        <v>199</v>
      </c>
      <c r="CJ34" s="200"/>
      <c r="CK34" s="201" t="s">
        <v>728</v>
      </c>
      <c r="CL34" s="202"/>
      <c r="CM34" s="202"/>
      <c r="CN34" s="202"/>
      <c r="CO34" s="202"/>
      <c r="CP34" s="203"/>
      <c r="CQ34" s="204">
        <v>645</v>
      </c>
      <c r="CR34" s="205"/>
      <c r="CS34" s="206"/>
      <c r="CT34" s="207"/>
      <c r="CU34" s="205"/>
      <c r="CV34" s="206"/>
    </row>
    <row r="35" spans="1:100" ht="12.75" customHeight="1" x14ac:dyDescent="0.2">
      <c r="A35" s="199" t="s">
        <v>200</v>
      </c>
      <c r="B35" s="200"/>
      <c r="C35" s="201" t="s">
        <v>467</v>
      </c>
      <c r="D35" s="202"/>
      <c r="E35" s="202"/>
      <c r="F35" s="202"/>
      <c r="G35" s="203"/>
      <c r="H35" s="204">
        <v>475</v>
      </c>
      <c r="I35" s="205"/>
      <c r="J35" s="206"/>
      <c r="K35" s="207"/>
      <c r="L35" s="205"/>
      <c r="M35" s="206"/>
      <c r="N35" s="199" t="s">
        <v>201</v>
      </c>
      <c r="O35" s="200"/>
      <c r="P35" s="201" t="s">
        <v>497</v>
      </c>
      <c r="Q35" s="202"/>
      <c r="R35" s="202"/>
      <c r="S35" s="202"/>
      <c r="T35" s="202"/>
      <c r="U35" s="203"/>
      <c r="V35" s="204">
        <v>790</v>
      </c>
      <c r="W35" s="205"/>
      <c r="X35" s="206"/>
      <c r="Y35" s="207"/>
      <c r="Z35" s="205"/>
      <c r="AA35" s="206"/>
      <c r="AC35" s="199" t="s">
        <v>202</v>
      </c>
      <c r="AD35" s="200"/>
      <c r="AE35" s="201" t="s">
        <v>535</v>
      </c>
      <c r="AF35" s="202"/>
      <c r="AG35" s="202"/>
      <c r="AH35" s="202"/>
      <c r="AI35" s="203"/>
      <c r="AJ35" s="204">
        <v>630</v>
      </c>
      <c r="AK35" s="205"/>
      <c r="AL35" s="206"/>
      <c r="AM35" s="207"/>
      <c r="AN35" s="205"/>
      <c r="AO35" s="206"/>
      <c r="AP35" s="199" t="s">
        <v>203</v>
      </c>
      <c r="AQ35" s="200"/>
      <c r="AR35" s="201" t="s">
        <v>576</v>
      </c>
      <c r="AS35" s="202"/>
      <c r="AT35" s="202"/>
      <c r="AU35" s="202"/>
      <c r="AV35" s="202"/>
      <c r="AW35" s="203"/>
      <c r="AX35" s="204">
        <v>570</v>
      </c>
      <c r="AY35" s="205"/>
      <c r="AZ35" s="206"/>
      <c r="BA35" s="207"/>
      <c r="BB35" s="205"/>
      <c r="BC35" s="206"/>
      <c r="BE35" s="199" t="s">
        <v>204</v>
      </c>
      <c r="BF35" s="200"/>
      <c r="BG35" s="201" t="s">
        <v>611</v>
      </c>
      <c r="BH35" s="202"/>
      <c r="BI35" s="202"/>
      <c r="BJ35" s="202"/>
      <c r="BK35" s="202"/>
      <c r="BL35" s="203"/>
      <c r="BM35" s="204">
        <v>870</v>
      </c>
      <c r="BN35" s="205"/>
      <c r="BO35" s="206"/>
      <c r="BP35" s="207"/>
      <c r="BQ35" s="205"/>
      <c r="BR35" s="206"/>
      <c r="BT35" s="199" t="s">
        <v>205</v>
      </c>
      <c r="BU35" s="200"/>
      <c r="BV35" s="201" t="s">
        <v>669</v>
      </c>
      <c r="BW35" s="202"/>
      <c r="BX35" s="202"/>
      <c r="BY35" s="202"/>
      <c r="BZ35" s="202"/>
      <c r="CA35" s="203"/>
      <c r="CB35" s="204">
        <v>880</v>
      </c>
      <c r="CC35" s="205"/>
      <c r="CD35" s="206"/>
      <c r="CE35" s="207"/>
      <c r="CF35" s="205"/>
      <c r="CG35" s="206"/>
      <c r="CI35" s="199" t="s">
        <v>206</v>
      </c>
      <c r="CJ35" s="200"/>
      <c r="CK35" s="201" t="s">
        <v>729</v>
      </c>
      <c r="CL35" s="202"/>
      <c r="CM35" s="202"/>
      <c r="CN35" s="202"/>
      <c r="CO35" s="202"/>
      <c r="CP35" s="203"/>
      <c r="CQ35" s="204">
        <v>610</v>
      </c>
      <c r="CR35" s="205"/>
      <c r="CS35" s="206"/>
      <c r="CT35" s="207"/>
      <c r="CU35" s="205"/>
      <c r="CV35" s="206"/>
    </row>
    <row r="36" spans="1:100" ht="12.75" customHeight="1" x14ac:dyDescent="0.2">
      <c r="A36" s="208" t="s">
        <v>207</v>
      </c>
      <c r="B36" s="209"/>
      <c r="C36" s="209"/>
      <c r="D36" s="209"/>
      <c r="E36" s="209"/>
      <c r="F36" s="209"/>
      <c r="G36" s="209"/>
      <c r="H36" s="210">
        <f>SUM(H29:J35)</f>
        <v>3865</v>
      </c>
      <c r="I36" s="211"/>
      <c r="J36" s="212"/>
      <c r="K36" s="213" t="str">
        <f>IF(V56="●","●",IF(COUNTA(K29:K35)=0,"",SUMIF(K29:K35,"●",H29:H35)+SUM(K29:K35)))</f>
        <v/>
      </c>
      <c r="L36" s="214"/>
      <c r="M36" s="215"/>
      <c r="N36" s="199" t="s">
        <v>208</v>
      </c>
      <c r="O36" s="200"/>
      <c r="P36" s="201" t="s">
        <v>498</v>
      </c>
      <c r="Q36" s="202"/>
      <c r="R36" s="202"/>
      <c r="S36" s="202"/>
      <c r="T36" s="202"/>
      <c r="U36" s="203"/>
      <c r="V36" s="204">
        <v>560</v>
      </c>
      <c r="W36" s="205"/>
      <c r="X36" s="206"/>
      <c r="Y36" s="207"/>
      <c r="Z36" s="205"/>
      <c r="AA36" s="206"/>
      <c r="AC36" s="199" t="s">
        <v>209</v>
      </c>
      <c r="AD36" s="200"/>
      <c r="AE36" s="201" t="s">
        <v>536</v>
      </c>
      <c r="AF36" s="202"/>
      <c r="AG36" s="202"/>
      <c r="AH36" s="202"/>
      <c r="AI36" s="203"/>
      <c r="AJ36" s="204">
        <v>385</v>
      </c>
      <c r="AK36" s="205"/>
      <c r="AL36" s="206"/>
      <c r="AM36" s="207"/>
      <c r="AN36" s="205"/>
      <c r="AO36" s="206"/>
      <c r="AP36" s="199" t="s">
        <v>210</v>
      </c>
      <c r="AQ36" s="200"/>
      <c r="AR36" s="201" t="s">
        <v>577</v>
      </c>
      <c r="AS36" s="202"/>
      <c r="AT36" s="202"/>
      <c r="AU36" s="202"/>
      <c r="AV36" s="202"/>
      <c r="AW36" s="203"/>
      <c r="AX36" s="204">
        <v>585</v>
      </c>
      <c r="AY36" s="205"/>
      <c r="AZ36" s="206"/>
      <c r="BA36" s="207"/>
      <c r="BB36" s="205"/>
      <c r="BC36" s="206"/>
      <c r="BE36" s="199" t="s">
        <v>211</v>
      </c>
      <c r="BF36" s="200"/>
      <c r="BG36" s="201" t="s">
        <v>612</v>
      </c>
      <c r="BH36" s="202"/>
      <c r="BI36" s="202"/>
      <c r="BJ36" s="202"/>
      <c r="BK36" s="202"/>
      <c r="BL36" s="203"/>
      <c r="BM36" s="204">
        <v>850</v>
      </c>
      <c r="BN36" s="205"/>
      <c r="BO36" s="206"/>
      <c r="BP36" s="207"/>
      <c r="BQ36" s="205"/>
      <c r="BR36" s="206"/>
      <c r="BT36" s="208" t="s">
        <v>212</v>
      </c>
      <c r="BU36" s="209"/>
      <c r="BV36" s="209"/>
      <c r="BW36" s="209"/>
      <c r="BX36" s="209"/>
      <c r="BY36" s="209"/>
      <c r="BZ36" s="209"/>
      <c r="CA36" s="209"/>
      <c r="CB36" s="210">
        <f>SUM(CB28:CD35)</f>
        <v>6060</v>
      </c>
      <c r="CC36" s="211"/>
      <c r="CD36" s="212"/>
      <c r="CE36" s="213" t="str">
        <f>IF(CP80="●","●",IF(COUNTA(CE28:CE35)=0,"",SUMIF(CE28:CE35,"●",CB28:CB35)+SUM(CE28:CE35)))</f>
        <v/>
      </c>
      <c r="CF36" s="214"/>
      <c r="CG36" s="215"/>
      <c r="CI36" s="199" t="s">
        <v>213</v>
      </c>
      <c r="CJ36" s="200"/>
      <c r="CK36" s="201" t="s">
        <v>730</v>
      </c>
      <c r="CL36" s="202"/>
      <c r="CM36" s="202"/>
      <c r="CN36" s="202"/>
      <c r="CO36" s="202"/>
      <c r="CP36" s="203"/>
      <c r="CQ36" s="204">
        <v>710</v>
      </c>
      <c r="CR36" s="205"/>
      <c r="CS36" s="206"/>
      <c r="CT36" s="207"/>
      <c r="CU36" s="205"/>
      <c r="CV36" s="206"/>
    </row>
    <row r="37" spans="1:100" ht="12.75" customHeight="1" x14ac:dyDescent="0.2">
      <c r="A37" s="199" t="s">
        <v>214</v>
      </c>
      <c r="B37" s="200"/>
      <c r="C37" s="201" t="s">
        <v>468</v>
      </c>
      <c r="D37" s="202"/>
      <c r="E37" s="202"/>
      <c r="F37" s="202"/>
      <c r="G37" s="203"/>
      <c r="H37" s="204">
        <v>505</v>
      </c>
      <c r="I37" s="205"/>
      <c r="J37" s="206"/>
      <c r="K37" s="207"/>
      <c r="L37" s="205"/>
      <c r="M37" s="206"/>
      <c r="N37" s="208" t="s">
        <v>215</v>
      </c>
      <c r="O37" s="209"/>
      <c r="P37" s="209"/>
      <c r="Q37" s="209"/>
      <c r="R37" s="209"/>
      <c r="S37" s="209"/>
      <c r="T37" s="209"/>
      <c r="U37" s="209"/>
      <c r="V37" s="210">
        <f>SUM(V27:X36)</f>
        <v>5970</v>
      </c>
      <c r="W37" s="211"/>
      <c r="X37" s="212"/>
      <c r="Y37" s="213" t="str">
        <f>IF(V56="●","●",IF(COUNTA(Y27:Y36)=0,"",SUMIF(Y27:Y36,"●",V27:V36)+SUM(Y27:Y36)))</f>
        <v/>
      </c>
      <c r="Z37" s="214"/>
      <c r="AA37" s="215"/>
      <c r="AC37" s="199" t="s">
        <v>216</v>
      </c>
      <c r="AD37" s="200"/>
      <c r="AE37" s="201" t="s">
        <v>537</v>
      </c>
      <c r="AF37" s="202"/>
      <c r="AG37" s="202"/>
      <c r="AH37" s="202"/>
      <c r="AI37" s="203"/>
      <c r="AJ37" s="204">
        <v>515</v>
      </c>
      <c r="AK37" s="205"/>
      <c r="AL37" s="206"/>
      <c r="AM37" s="207"/>
      <c r="AN37" s="205"/>
      <c r="AO37" s="206"/>
      <c r="AP37" s="199" t="s">
        <v>217</v>
      </c>
      <c r="AQ37" s="200"/>
      <c r="AR37" s="201" t="s">
        <v>578</v>
      </c>
      <c r="AS37" s="202"/>
      <c r="AT37" s="202"/>
      <c r="AU37" s="202"/>
      <c r="AV37" s="202"/>
      <c r="AW37" s="203"/>
      <c r="AX37" s="204">
        <v>600</v>
      </c>
      <c r="AY37" s="205"/>
      <c r="AZ37" s="206"/>
      <c r="BA37" s="207"/>
      <c r="BB37" s="205"/>
      <c r="BC37" s="206"/>
      <c r="BE37" s="199" t="s">
        <v>218</v>
      </c>
      <c r="BF37" s="200"/>
      <c r="BG37" s="201" t="s">
        <v>613</v>
      </c>
      <c r="BH37" s="202"/>
      <c r="BI37" s="202"/>
      <c r="BJ37" s="202"/>
      <c r="BK37" s="202"/>
      <c r="BL37" s="203"/>
      <c r="BM37" s="204">
        <v>715</v>
      </c>
      <c r="BN37" s="205"/>
      <c r="BO37" s="206"/>
      <c r="BP37" s="207"/>
      <c r="BQ37" s="205"/>
      <c r="BR37" s="206"/>
      <c r="BT37" s="199" t="s">
        <v>219</v>
      </c>
      <c r="BU37" s="200"/>
      <c r="BV37" s="201" t="s">
        <v>670</v>
      </c>
      <c r="BW37" s="202"/>
      <c r="BX37" s="202"/>
      <c r="BY37" s="202"/>
      <c r="BZ37" s="202"/>
      <c r="CA37" s="203"/>
      <c r="CB37" s="204">
        <v>405</v>
      </c>
      <c r="CC37" s="205"/>
      <c r="CD37" s="206"/>
      <c r="CE37" s="207"/>
      <c r="CF37" s="205"/>
      <c r="CG37" s="206"/>
      <c r="CI37" s="208" t="s">
        <v>220</v>
      </c>
      <c r="CJ37" s="209"/>
      <c r="CK37" s="209"/>
      <c r="CL37" s="209"/>
      <c r="CM37" s="209"/>
      <c r="CN37" s="209"/>
      <c r="CO37" s="209"/>
      <c r="CP37" s="209"/>
      <c r="CQ37" s="210">
        <f>SUM(CQ30:CS36)</f>
        <v>4725</v>
      </c>
      <c r="CR37" s="211"/>
      <c r="CS37" s="212"/>
      <c r="CT37" s="213" t="str">
        <f>IF(CQ71="●","●",IF(COUNTA(CT30:CT36)=0,"",SUMIF(CT30:CT36,"●",CQ30:CQ36)+SUM(CT30:CT36)))</f>
        <v/>
      </c>
      <c r="CU37" s="214"/>
      <c r="CV37" s="215"/>
    </row>
    <row r="38" spans="1:100" ht="12.75" customHeight="1" x14ac:dyDescent="0.2">
      <c r="A38" s="199" t="s">
        <v>221</v>
      </c>
      <c r="B38" s="200"/>
      <c r="C38" s="201" t="s">
        <v>469</v>
      </c>
      <c r="D38" s="202"/>
      <c r="E38" s="202"/>
      <c r="F38" s="202"/>
      <c r="G38" s="203"/>
      <c r="H38" s="204">
        <v>500</v>
      </c>
      <c r="I38" s="205"/>
      <c r="J38" s="206"/>
      <c r="K38" s="207"/>
      <c r="L38" s="205"/>
      <c r="M38" s="206"/>
      <c r="N38" s="199" t="s">
        <v>222</v>
      </c>
      <c r="O38" s="200"/>
      <c r="P38" s="201" t="s">
        <v>499</v>
      </c>
      <c r="Q38" s="202"/>
      <c r="R38" s="202"/>
      <c r="S38" s="202"/>
      <c r="T38" s="202"/>
      <c r="U38" s="203"/>
      <c r="V38" s="204">
        <v>645</v>
      </c>
      <c r="W38" s="205"/>
      <c r="X38" s="206"/>
      <c r="Y38" s="207"/>
      <c r="Z38" s="205"/>
      <c r="AA38" s="206"/>
      <c r="AC38" s="199" t="s">
        <v>223</v>
      </c>
      <c r="AD38" s="200"/>
      <c r="AE38" s="201" t="s">
        <v>538</v>
      </c>
      <c r="AF38" s="202"/>
      <c r="AG38" s="202"/>
      <c r="AH38" s="202"/>
      <c r="AI38" s="203"/>
      <c r="AJ38" s="204">
        <v>875</v>
      </c>
      <c r="AK38" s="205"/>
      <c r="AL38" s="206"/>
      <c r="AM38" s="207"/>
      <c r="AN38" s="205"/>
      <c r="AO38" s="206"/>
      <c r="AP38" s="199" t="s">
        <v>224</v>
      </c>
      <c r="AQ38" s="200"/>
      <c r="AR38" s="201" t="s">
        <v>579</v>
      </c>
      <c r="AS38" s="202"/>
      <c r="AT38" s="202"/>
      <c r="AU38" s="202"/>
      <c r="AV38" s="202"/>
      <c r="AW38" s="203"/>
      <c r="AX38" s="204">
        <v>475</v>
      </c>
      <c r="AY38" s="205"/>
      <c r="AZ38" s="206"/>
      <c r="BA38" s="207"/>
      <c r="BB38" s="205"/>
      <c r="BC38" s="206"/>
      <c r="BE38" s="199" t="s">
        <v>225</v>
      </c>
      <c r="BF38" s="200"/>
      <c r="BG38" s="201" t="s">
        <v>614</v>
      </c>
      <c r="BH38" s="202"/>
      <c r="BI38" s="202"/>
      <c r="BJ38" s="202"/>
      <c r="BK38" s="202"/>
      <c r="BL38" s="203"/>
      <c r="BM38" s="204">
        <v>790</v>
      </c>
      <c r="BN38" s="205"/>
      <c r="BO38" s="206"/>
      <c r="BP38" s="207"/>
      <c r="BQ38" s="205"/>
      <c r="BR38" s="206"/>
      <c r="BT38" s="199" t="s">
        <v>226</v>
      </c>
      <c r="BU38" s="200"/>
      <c r="BV38" s="201" t="s">
        <v>671</v>
      </c>
      <c r="BW38" s="202"/>
      <c r="BX38" s="202"/>
      <c r="BY38" s="202"/>
      <c r="BZ38" s="202"/>
      <c r="CA38" s="203"/>
      <c r="CB38" s="204">
        <v>310</v>
      </c>
      <c r="CC38" s="205"/>
      <c r="CD38" s="206"/>
      <c r="CE38" s="207"/>
      <c r="CF38" s="205"/>
      <c r="CG38" s="206"/>
      <c r="CI38" s="199" t="s">
        <v>227</v>
      </c>
      <c r="CJ38" s="200"/>
      <c r="CK38" s="201" t="s">
        <v>731</v>
      </c>
      <c r="CL38" s="202"/>
      <c r="CM38" s="202"/>
      <c r="CN38" s="202"/>
      <c r="CO38" s="202"/>
      <c r="CP38" s="203"/>
      <c r="CQ38" s="204">
        <v>340</v>
      </c>
      <c r="CR38" s="205"/>
      <c r="CS38" s="206"/>
      <c r="CT38" s="207"/>
      <c r="CU38" s="205"/>
      <c r="CV38" s="206"/>
    </row>
    <row r="39" spans="1:100" ht="12.75" customHeight="1" x14ac:dyDescent="0.2">
      <c r="A39" s="199" t="s">
        <v>228</v>
      </c>
      <c r="B39" s="200"/>
      <c r="C39" s="201" t="s">
        <v>470</v>
      </c>
      <c r="D39" s="202"/>
      <c r="E39" s="202"/>
      <c r="F39" s="202"/>
      <c r="G39" s="203"/>
      <c r="H39" s="204">
        <v>585</v>
      </c>
      <c r="I39" s="205"/>
      <c r="J39" s="206"/>
      <c r="K39" s="207"/>
      <c r="L39" s="205"/>
      <c r="M39" s="206"/>
      <c r="N39" s="199" t="s">
        <v>229</v>
      </c>
      <c r="O39" s="200"/>
      <c r="P39" s="201" t="s">
        <v>500</v>
      </c>
      <c r="Q39" s="202"/>
      <c r="R39" s="202"/>
      <c r="S39" s="202"/>
      <c r="T39" s="202"/>
      <c r="U39" s="203"/>
      <c r="V39" s="204">
        <v>375</v>
      </c>
      <c r="W39" s="205"/>
      <c r="X39" s="206"/>
      <c r="Y39" s="207"/>
      <c r="Z39" s="205"/>
      <c r="AA39" s="206"/>
      <c r="AC39" s="208" t="s">
        <v>230</v>
      </c>
      <c r="AD39" s="209"/>
      <c r="AE39" s="209"/>
      <c r="AF39" s="209"/>
      <c r="AG39" s="209"/>
      <c r="AH39" s="209"/>
      <c r="AI39" s="209"/>
      <c r="AJ39" s="210">
        <f>SUM(AJ14:AL38)</f>
        <v>14660</v>
      </c>
      <c r="AK39" s="211"/>
      <c r="AL39" s="212"/>
      <c r="AM39" s="213" t="str">
        <f>IF(AX52="●","●",IF(COUNTA(AM14:AM38)=0,"",SUMIF(AM14:AM38,"●",AJ14:AJ38)+SUM(AM14:AM38)))</f>
        <v/>
      </c>
      <c r="AN39" s="214"/>
      <c r="AO39" s="215"/>
      <c r="AP39" s="199" t="s">
        <v>231</v>
      </c>
      <c r="AQ39" s="200"/>
      <c r="AR39" s="201" t="s">
        <v>580</v>
      </c>
      <c r="AS39" s="202"/>
      <c r="AT39" s="202"/>
      <c r="AU39" s="202"/>
      <c r="AV39" s="202"/>
      <c r="AW39" s="203"/>
      <c r="AX39" s="204">
        <v>580</v>
      </c>
      <c r="AY39" s="205"/>
      <c r="AZ39" s="206"/>
      <c r="BA39" s="207"/>
      <c r="BB39" s="205"/>
      <c r="BC39" s="206"/>
      <c r="BE39" s="199" t="s">
        <v>232</v>
      </c>
      <c r="BF39" s="200"/>
      <c r="BG39" s="201" t="s">
        <v>615</v>
      </c>
      <c r="BH39" s="202"/>
      <c r="BI39" s="202"/>
      <c r="BJ39" s="202"/>
      <c r="BK39" s="202"/>
      <c r="BL39" s="203"/>
      <c r="BM39" s="204">
        <v>1105</v>
      </c>
      <c r="BN39" s="205"/>
      <c r="BO39" s="206"/>
      <c r="BP39" s="207"/>
      <c r="BQ39" s="205"/>
      <c r="BR39" s="206"/>
      <c r="BT39" s="199" t="s">
        <v>233</v>
      </c>
      <c r="BU39" s="200"/>
      <c r="BV39" s="201" t="s">
        <v>672</v>
      </c>
      <c r="BW39" s="202"/>
      <c r="BX39" s="202"/>
      <c r="BY39" s="202"/>
      <c r="BZ39" s="202"/>
      <c r="CA39" s="203"/>
      <c r="CB39" s="204">
        <v>440</v>
      </c>
      <c r="CC39" s="205"/>
      <c r="CD39" s="206"/>
      <c r="CE39" s="207"/>
      <c r="CF39" s="205"/>
      <c r="CG39" s="206"/>
      <c r="CI39" s="199" t="s">
        <v>234</v>
      </c>
      <c r="CJ39" s="200"/>
      <c r="CK39" s="201" t="s">
        <v>732</v>
      </c>
      <c r="CL39" s="202"/>
      <c r="CM39" s="202"/>
      <c r="CN39" s="202"/>
      <c r="CO39" s="202"/>
      <c r="CP39" s="203"/>
      <c r="CQ39" s="204">
        <v>750</v>
      </c>
      <c r="CR39" s="205"/>
      <c r="CS39" s="206"/>
      <c r="CT39" s="207"/>
      <c r="CU39" s="205"/>
      <c r="CV39" s="206"/>
    </row>
    <row r="40" spans="1:100" ht="12.75" customHeight="1" x14ac:dyDescent="0.2">
      <c r="A40" s="199" t="s">
        <v>235</v>
      </c>
      <c r="B40" s="200"/>
      <c r="C40" s="201" t="s">
        <v>471</v>
      </c>
      <c r="D40" s="202"/>
      <c r="E40" s="202"/>
      <c r="F40" s="202"/>
      <c r="G40" s="203"/>
      <c r="H40" s="204">
        <v>490</v>
      </c>
      <c r="I40" s="205"/>
      <c r="J40" s="206"/>
      <c r="K40" s="207"/>
      <c r="L40" s="205"/>
      <c r="M40" s="206"/>
      <c r="N40" s="199" t="s">
        <v>236</v>
      </c>
      <c r="O40" s="200"/>
      <c r="P40" s="201" t="s">
        <v>501</v>
      </c>
      <c r="Q40" s="202"/>
      <c r="R40" s="202"/>
      <c r="S40" s="202"/>
      <c r="T40" s="202"/>
      <c r="U40" s="203"/>
      <c r="V40" s="204">
        <v>510</v>
      </c>
      <c r="W40" s="205"/>
      <c r="X40" s="206"/>
      <c r="Y40" s="207"/>
      <c r="Z40" s="205"/>
      <c r="AA40" s="206"/>
      <c r="AC40" s="199" t="s">
        <v>237</v>
      </c>
      <c r="AD40" s="200"/>
      <c r="AE40" s="201" t="s">
        <v>539</v>
      </c>
      <c r="AF40" s="202"/>
      <c r="AG40" s="202"/>
      <c r="AH40" s="202"/>
      <c r="AI40" s="203"/>
      <c r="AJ40" s="204">
        <v>470</v>
      </c>
      <c r="AK40" s="205"/>
      <c r="AL40" s="206"/>
      <c r="AM40" s="207"/>
      <c r="AN40" s="205"/>
      <c r="AO40" s="206"/>
      <c r="AP40" s="199" t="s">
        <v>238</v>
      </c>
      <c r="AQ40" s="200"/>
      <c r="AR40" s="201" t="s">
        <v>581</v>
      </c>
      <c r="AS40" s="202"/>
      <c r="AT40" s="202"/>
      <c r="AU40" s="202"/>
      <c r="AV40" s="202"/>
      <c r="AW40" s="203"/>
      <c r="AX40" s="204">
        <v>545</v>
      </c>
      <c r="AY40" s="205"/>
      <c r="AZ40" s="206"/>
      <c r="BA40" s="207"/>
      <c r="BB40" s="205"/>
      <c r="BC40" s="206"/>
      <c r="BE40" s="199" t="s">
        <v>239</v>
      </c>
      <c r="BF40" s="200"/>
      <c r="BG40" s="201" t="s">
        <v>616</v>
      </c>
      <c r="BH40" s="202"/>
      <c r="BI40" s="202"/>
      <c r="BJ40" s="202"/>
      <c r="BK40" s="202"/>
      <c r="BL40" s="203"/>
      <c r="BM40" s="204">
        <v>740</v>
      </c>
      <c r="BN40" s="205"/>
      <c r="BO40" s="206"/>
      <c r="BP40" s="207"/>
      <c r="BQ40" s="205"/>
      <c r="BR40" s="206"/>
      <c r="BT40" s="199" t="s">
        <v>240</v>
      </c>
      <c r="BU40" s="200"/>
      <c r="BV40" s="201" t="s">
        <v>673</v>
      </c>
      <c r="BW40" s="202"/>
      <c r="BX40" s="202"/>
      <c r="BY40" s="202"/>
      <c r="BZ40" s="202"/>
      <c r="CA40" s="203"/>
      <c r="CB40" s="204">
        <v>550</v>
      </c>
      <c r="CC40" s="205"/>
      <c r="CD40" s="206"/>
      <c r="CE40" s="207"/>
      <c r="CF40" s="205"/>
      <c r="CG40" s="206"/>
      <c r="CI40" s="199" t="s">
        <v>241</v>
      </c>
      <c r="CJ40" s="200"/>
      <c r="CK40" s="201" t="s">
        <v>733</v>
      </c>
      <c r="CL40" s="202"/>
      <c r="CM40" s="202"/>
      <c r="CN40" s="202"/>
      <c r="CO40" s="202"/>
      <c r="CP40" s="203"/>
      <c r="CQ40" s="204">
        <v>450</v>
      </c>
      <c r="CR40" s="205"/>
      <c r="CS40" s="206"/>
      <c r="CT40" s="207"/>
      <c r="CU40" s="205"/>
      <c r="CV40" s="206"/>
    </row>
    <row r="41" spans="1:100" ht="12.75" customHeight="1" x14ac:dyDescent="0.2">
      <c r="A41" s="216" t="s">
        <v>242</v>
      </c>
      <c r="B41" s="217"/>
      <c r="C41" s="201" t="s">
        <v>472</v>
      </c>
      <c r="D41" s="202"/>
      <c r="E41" s="202"/>
      <c r="F41" s="202"/>
      <c r="G41" s="203"/>
      <c r="H41" s="204">
        <v>510</v>
      </c>
      <c r="I41" s="205"/>
      <c r="J41" s="206"/>
      <c r="K41" s="207"/>
      <c r="L41" s="205"/>
      <c r="M41" s="206"/>
      <c r="N41" s="199" t="s">
        <v>243</v>
      </c>
      <c r="O41" s="200"/>
      <c r="P41" s="201" t="s">
        <v>502</v>
      </c>
      <c r="Q41" s="202"/>
      <c r="R41" s="202"/>
      <c r="S41" s="202"/>
      <c r="T41" s="202"/>
      <c r="U41" s="203"/>
      <c r="V41" s="204">
        <v>1415</v>
      </c>
      <c r="W41" s="205"/>
      <c r="X41" s="206"/>
      <c r="Y41" s="207"/>
      <c r="Z41" s="205"/>
      <c r="AA41" s="206"/>
      <c r="AC41" s="199" t="s">
        <v>244</v>
      </c>
      <c r="AD41" s="200"/>
      <c r="AE41" s="201" t="s">
        <v>540</v>
      </c>
      <c r="AF41" s="202"/>
      <c r="AG41" s="202"/>
      <c r="AH41" s="202"/>
      <c r="AI41" s="203"/>
      <c r="AJ41" s="204">
        <v>470</v>
      </c>
      <c r="AK41" s="205"/>
      <c r="AL41" s="206"/>
      <c r="AM41" s="207"/>
      <c r="AN41" s="205"/>
      <c r="AO41" s="206"/>
      <c r="AP41" s="199" t="s">
        <v>245</v>
      </c>
      <c r="AQ41" s="200"/>
      <c r="AR41" s="201" t="s">
        <v>582</v>
      </c>
      <c r="AS41" s="202"/>
      <c r="AT41" s="202"/>
      <c r="AU41" s="202"/>
      <c r="AV41" s="202"/>
      <c r="AW41" s="203"/>
      <c r="AX41" s="204">
        <v>635</v>
      </c>
      <c r="AY41" s="205"/>
      <c r="AZ41" s="206"/>
      <c r="BA41" s="207"/>
      <c r="BB41" s="205"/>
      <c r="BC41" s="206"/>
      <c r="BE41" s="199" t="s">
        <v>246</v>
      </c>
      <c r="BF41" s="200"/>
      <c r="BG41" s="201" t="s">
        <v>617</v>
      </c>
      <c r="BH41" s="202"/>
      <c r="BI41" s="202"/>
      <c r="BJ41" s="202"/>
      <c r="BK41" s="202"/>
      <c r="BL41" s="203"/>
      <c r="BM41" s="204">
        <v>580</v>
      </c>
      <c r="BN41" s="205"/>
      <c r="BO41" s="206"/>
      <c r="BP41" s="207"/>
      <c r="BQ41" s="205"/>
      <c r="BR41" s="206"/>
      <c r="BT41" s="199" t="s">
        <v>247</v>
      </c>
      <c r="BU41" s="200"/>
      <c r="BV41" s="201" t="s">
        <v>674</v>
      </c>
      <c r="BW41" s="202"/>
      <c r="BX41" s="202"/>
      <c r="BY41" s="202"/>
      <c r="BZ41" s="202"/>
      <c r="CA41" s="203"/>
      <c r="CB41" s="204">
        <v>880</v>
      </c>
      <c r="CC41" s="205"/>
      <c r="CD41" s="206"/>
      <c r="CE41" s="207"/>
      <c r="CF41" s="205"/>
      <c r="CG41" s="206"/>
      <c r="CI41" s="199" t="s">
        <v>248</v>
      </c>
      <c r="CJ41" s="200"/>
      <c r="CK41" s="201" t="s">
        <v>734</v>
      </c>
      <c r="CL41" s="202"/>
      <c r="CM41" s="202"/>
      <c r="CN41" s="202"/>
      <c r="CO41" s="202"/>
      <c r="CP41" s="203"/>
      <c r="CQ41" s="204">
        <v>420</v>
      </c>
      <c r="CR41" s="205"/>
      <c r="CS41" s="206"/>
      <c r="CT41" s="207"/>
      <c r="CU41" s="205"/>
      <c r="CV41" s="206"/>
    </row>
    <row r="42" spans="1:100" ht="12.75" customHeight="1" x14ac:dyDescent="0.2">
      <c r="A42" s="199" t="s">
        <v>249</v>
      </c>
      <c r="B42" s="200"/>
      <c r="C42" s="201" t="s">
        <v>473</v>
      </c>
      <c r="D42" s="202"/>
      <c r="E42" s="202"/>
      <c r="F42" s="202"/>
      <c r="G42" s="203"/>
      <c r="H42" s="204">
        <v>1380</v>
      </c>
      <c r="I42" s="205"/>
      <c r="J42" s="206"/>
      <c r="K42" s="207"/>
      <c r="L42" s="205"/>
      <c r="M42" s="206"/>
      <c r="N42" s="199" t="s">
        <v>250</v>
      </c>
      <c r="O42" s="200"/>
      <c r="P42" s="201" t="s">
        <v>503</v>
      </c>
      <c r="Q42" s="202"/>
      <c r="R42" s="202"/>
      <c r="S42" s="202"/>
      <c r="T42" s="202"/>
      <c r="U42" s="203"/>
      <c r="V42" s="204">
        <v>580</v>
      </c>
      <c r="W42" s="205"/>
      <c r="X42" s="206"/>
      <c r="Y42" s="207"/>
      <c r="Z42" s="205"/>
      <c r="AA42" s="206"/>
      <c r="AC42" s="199" t="s">
        <v>251</v>
      </c>
      <c r="AD42" s="200"/>
      <c r="AE42" s="201" t="s">
        <v>541</v>
      </c>
      <c r="AF42" s="202"/>
      <c r="AG42" s="202"/>
      <c r="AH42" s="202"/>
      <c r="AI42" s="203"/>
      <c r="AJ42" s="204">
        <v>690</v>
      </c>
      <c r="AK42" s="205"/>
      <c r="AL42" s="206"/>
      <c r="AM42" s="207"/>
      <c r="AN42" s="205"/>
      <c r="AO42" s="206"/>
      <c r="AP42" s="199" t="s">
        <v>252</v>
      </c>
      <c r="AQ42" s="200"/>
      <c r="AR42" s="201" t="s">
        <v>583</v>
      </c>
      <c r="AS42" s="202"/>
      <c r="AT42" s="202"/>
      <c r="AU42" s="202"/>
      <c r="AV42" s="202"/>
      <c r="AW42" s="203"/>
      <c r="AX42" s="204">
        <v>560</v>
      </c>
      <c r="AY42" s="205"/>
      <c r="AZ42" s="206"/>
      <c r="BA42" s="207"/>
      <c r="BB42" s="205"/>
      <c r="BC42" s="206"/>
      <c r="BE42" s="208" t="s">
        <v>253</v>
      </c>
      <c r="BF42" s="209"/>
      <c r="BG42" s="209"/>
      <c r="BH42" s="209"/>
      <c r="BI42" s="209"/>
      <c r="BJ42" s="209"/>
      <c r="BK42" s="209"/>
      <c r="BL42" s="209"/>
      <c r="BM42" s="210">
        <f>SUM(BM34:BO41)</f>
        <v>6530</v>
      </c>
      <c r="BN42" s="211"/>
      <c r="BO42" s="212"/>
      <c r="BP42" s="213" t="str">
        <f>IF(BM77="●","●",IF(COUNTA(BP34:BP41)=0,"",SUMIF(BP34:BP41,"●",BM34:BM41)+SUM(BP34:BP41)))</f>
        <v/>
      </c>
      <c r="BQ42" s="214"/>
      <c r="BR42" s="215"/>
      <c r="BT42" s="199" t="s">
        <v>254</v>
      </c>
      <c r="BU42" s="200"/>
      <c r="BV42" s="201" t="s">
        <v>675</v>
      </c>
      <c r="BW42" s="202"/>
      <c r="BX42" s="202"/>
      <c r="BY42" s="202"/>
      <c r="BZ42" s="202"/>
      <c r="CA42" s="203"/>
      <c r="CB42" s="204">
        <v>650</v>
      </c>
      <c r="CC42" s="205"/>
      <c r="CD42" s="206"/>
      <c r="CE42" s="207"/>
      <c r="CF42" s="205"/>
      <c r="CG42" s="206"/>
      <c r="CI42" s="199" t="s">
        <v>255</v>
      </c>
      <c r="CJ42" s="200"/>
      <c r="CK42" s="201" t="s">
        <v>735</v>
      </c>
      <c r="CL42" s="202"/>
      <c r="CM42" s="202"/>
      <c r="CN42" s="202"/>
      <c r="CO42" s="202"/>
      <c r="CP42" s="203"/>
      <c r="CQ42" s="204">
        <v>590</v>
      </c>
      <c r="CR42" s="205"/>
      <c r="CS42" s="206"/>
      <c r="CT42" s="207"/>
      <c r="CU42" s="205"/>
      <c r="CV42" s="206"/>
    </row>
    <row r="43" spans="1:100" ht="12.75" customHeight="1" x14ac:dyDescent="0.2">
      <c r="A43" s="199" t="s">
        <v>256</v>
      </c>
      <c r="B43" s="200"/>
      <c r="C43" s="201" t="s">
        <v>474</v>
      </c>
      <c r="D43" s="202"/>
      <c r="E43" s="202"/>
      <c r="F43" s="202"/>
      <c r="G43" s="203"/>
      <c r="H43" s="204">
        <v>780</v>
      </c>
      <c r="I43" s="205"/>
      <c r="J43" s="206"/>
      <c r="K43" s="207"/>
      <c r="L43" s="205"/>
      <c r="M43" s="206"/>
      <c r="N43" s="199" t="s">
        <v>257</v>
      </c>
      <c r="O43" s="200"/>
      <c r="P43" s="201" t="s">
        <v>504</v>
      </c>
      <c r="Q43" s="202"/>
      <c r="R43" s="202"/>
      <c r="S43" s="202"/>
      <c r="T43" s="202"/>
      <c r="U43" s="203"/>
      <c r="V43" s="204">
        <v>465</v>
      </c>
      <c r="W43" s="205"/>
      <c r="X43" s="206"/>
      <c r="Y43" s="207"/>
      <c r="Z43" s="205"/>
      <c r="AA43" s="206"/>
      <c r="AC43" s="199" t="s">
        <v>258</v>
      </c>
      <c r="AD43" s="200"/>
      <c r="AE43" s="201" t="s">
        <v>542</v>
      </c>
      <c r="AF43" s="202"/>
      <c r="AG43" s="202"/>
      <c r="AH43" s="202"/>
      <c r="AI43" s="203"/>
      <c r="AJ43" s="204">
        <v>430</v>
      </c>
      <c r="AK43" s="205"/>
      <c r="AL43" s="206"/>
      <c r="AM43" s="207"/>
      <c r="AN43" s="205"/>
      <c r="AO43" s="206"/>
      <c r="AP43" s="199" t="s">
        <v>259</v>
      </c>
      <c r="AQ43" s="200"/>
      <c r="AR43" s="201" t="s">
        <v>584</v>
      </c>
      <c r="AS43" s="202"/>
      <c r="AT43" s="202"/>
      <c r="AU43" s="202"/>
      <c r="AV43" s="202"/>
      <c r="AW43" s="203"/>
      <c r="AX43" s="204">
        <v>680</v>
      </c>
      <c r="AY43" s="205"/>
      <c r="AZ43" s="206"/>
      <c r="BA43" s="207"/>
      <c r="BB43" s="205"/>
      <c r="BC43" s="206"/>
      <c r="BE43" s="199" t="s">
        <v>260</v>
      </c>
      <c r="BF43" s="200"/>
      <c r="BG43" s="201" t="s">
        <v>618</v>
      </c>
      <c r="BH43" s="202"/>
      <c r="BI43" s="202"/>
      <c r="BJ43" s="202"/>
      <c r="BK43" s="202"/>
      <c r="BL43" s="203"/>
      <c r="BM43" s="204">
        <v>530</v>
      </c>
      <c r="BN43" s="205"/>
      <c r="BO43" s="206"/>
      <c r="BP43" s="207"/>
      <c r="BQ43" s="205"/>
      <c r="BR43" s="206"/>
      <c r="BT43" s="199" t="s">
        <v>261</v>
      </c>
      <c r="BU43" s="200"/>
      <c r="BV43" s="201" t="s">
        <v>676</v>
      </c>
      <c r="BW43" s="202"/>
      <c r="BX43" s="202"/>
      <c r="BY43" s="202"/>
      <c r="BZ43" s="202"/>
      <c r="CA43" s="203"/>
      <c r="CB43" s="204">
        <v>430</v>
      </c>
      <c r="CC43" s="205"/>
      <c r="CD43" s="206"/>
      <c r="CE43" s="207"/>
      <c r="CF43" s="205"/>
      <c r="CG43" s="206"/>
      <c r="CI43" s="199" t="s">
        <v>262</v>
      </c>
      <c r="CJ43" s="200"/>
      <c r="CK43" s="201" t="s">
        <v>736</v>
      </c>
      <c r="CL43" s="202"/>
      <c r="CM43" s="202"/>
      <c r="CN43" s="202"/>
      <c r="CO43" s="202"/>
      <c r="CP43" s="203"/>
      <c r="CQ43" s="204">
        <v>1020</v>
      </c>
      <c r="CR43" s="205"/>
      <c r="CS43" s="206"/>
      <c r="CT43" s="207"/>
      <c r="CU43" s="205"/>
      <c r="CV43" s="206"/>
    </row>
    <row r="44" spans="1:100" ht="12.75" customHeight="1" x14ac:dyDescent="0.2">
      <c r="A44" s="199" t="s">
        <v>263</v>
      </c>
      <c r="B44" s="200"/>
      <c r="C44" s="201" t="s">
        <v>475</v>
      </c>
      <c r="D44" s="202"/>
      <c r="E44" s="202"/>
      <c r="F44" s="202"/>
      <c r="G44" s="203"/>
      <c r="H44" s="204">
        <v>370</v>
      </c>
      <c r="I44" s="205"/>
      <c r="J44" s="206"/>
      <c r="K44" s="207"/>
      <c r="L44" s="205"/>
      <c r="M44" s="206"/>
      <c r="N44" s="199" t="s">
        <v>264</v>
      </c>
      <c r="O44" s="200"/>
      <c r="P44" s="201" t="s">
        <v>505</v>
      </c>
      <c r="Q44" s="202"/>
      <c r="R44" s="202"/>
      <c r="S44" s="202"/>
      <c r="T44" s="202"/>
      <c r="U44" s="203"/>
      <c r="V44" s="204">
        <v>685</v>
      </c>
      <c r="W44" s="205"/>
      <c r="X44" s="206"/>
      <c r="Y44" s="207"/>
      <c r="Z44" s="205"/>
      <c r="AA44" s="206"/>
      <c r="AC44" s="199" t="s">
        <v>265</v>
      </c>
      <c r="AD44" s="200"/>
      <c r="AE44" s="201" t="s">
        <v>543</v>
      </c>
      <c r="AF44" s="202"/>
      <c r="AG44" s="202"/>
      <c r="AH44" s="202"/>
      <c r="AI44" s="203"/>
      <c r="AJ44" s="204">
        <v>620</v>
      </c>
      <c r="AK44" s="205"/>
      <c r="AL44" s="206"/>
      <c r="AM44" s="207"/>
      <c r="AN44" s="205"/>
      <c r="AO44" s="206"/>
      <c r="AP44" s="199" t="s">
        <v>266</v>
      </c>
      <c r="AQ44" s="200"/>
      <c r="AR44" s="201" t="s">
        <v>585</v>
      </c>
      <c r="AS44" s="202"/>
      <c r="AT44" s="202"/>
      <c r="AU44" s="202"/>
      <c r="AV44" s="202"/>
      <c r="AW44" s="203"/>
      <c r="AX44" s="204">
        <v>650</v>
      </c>
      <c r="AY44" s="205"/>
      <c r="AZ44" s="206"/>
      <c r="BA44" s="207"/>
      <c r="BB44" s="205"/>
      <c r="BC44" s="206"/>
      <c r="BE44" s="199" t="s">
        <v>267</v>
      </c>
      <c r="BF44" s="200"/>
      <c r="BG44" s="201" t="s">
        <v>619</v>
      </c>
      <c r="BH44" s="202"/>
      <c r="BI44" s="202"/>
      <c r="BJ44" s="202"/>
      <c r="BK44" s="202"/>
      <c r="BL44" s="203"/>
      <c r="BM44" s="204">
        <v>470</v>
      </c>
      <c r="BN44" s="205"/>
      <c r="BO44" s="206"/>
      <c r="BP44" s="207"/>
      <c r="BQ44" s="205"/>
      <c r="BR44" s="206"/>
      <c r="BT44" s="216" t="s">
        <v>268</v>
      </c>
      <c r="BU44" s="217"/>
      <c r="BV44" s="201" t="s">
        <v>677</v>
      </c>
      <c r="BW44" s="202"/>
      <c r="BX44" s="202"/>
      <c r="BY44" s="202"/>
      <c r="BZ44" s="202"/>
      <c r="CA44" s="203"/>
      <c r="CB44" s="204">
        <v>540</v>
      </c>
      <c r="CC44" s="205"/>
      <c r="CD44" s="206"/>
      <c r="CE44" s="207"/>
      <c r="CF44" s="205"/>
      <c r="CG44" s="206"/>
      <c r="CI44" s="199" t="s">
        <v>269</v>
      </c>
      <c r="CJ44" s="200"/>
      <c r="CK44" s="201" t="s">
        <v>737</v>
      </c>
      <c r="CL44" s="202"/>
      <c r="CM44" s="202"/>
      <c r="CN44" s="202"/>
      <c r="CO44" s="202"/>
      <c r="CP44" s="203"/>
      <c r="CQ44" s="204">
        <v>685</v>
      </c>
      <c r="CR44" s="205"/>
      <c r="CS44" s="206"/>
      <c r="CT44" s="207"/>
      <c r="CU44" s="205"/>
      <c r="CV44" s="206"/>
    </row>
    <row r="45" spans="1:100" ht="12.75" customHeight="1" x14ac:dyDescent="0.2">
      <c r="A45" s="199" t="s">
        <v>270</v>
      </c>
      <c r="B45" s="200"/>
      <c r="C45" s="201" t="s">
        <v>476</v>
      </c>
      <c r="D45" s="202"/>
      <c r="E45" s="202"/>
      <c r="F45" s="202"/>
      <c r="G45" s="203"/>
      <c r="H45" s="204">
        <v>710</v>
      </c>
      <c r="I45" s="205"/>
      <c r="J45" s="206"/>
      <c r="K45" s="207"/>
      <c r="L45" s="205"/>
      <c r="M45" s="206"/>
      <c r="N45" s="199" t="s">
        <v>271</v>
      </c>
      <c r="O45" s="200"/>
      <c r="P45" s="201" t="s">
        <v>506</v>
      </c>
      <c r="Q45" s="202"/>
      <c r="R45" s="202"/>
      <c r="S45" s="202"/>
      <c r="T45" s="202"/>
      <c r="U45" s="203"/>
      <c r="V45" s="204">
        <v>430</v>
      </c>
      <c r="W45" s="205"/>
      <c r="X45" s="206"/>
      <c r="Y45" s="207"/>
      <c r="Z45" s="205"/>
      <c r="AA45" s="206"/>
      <c r="AC45" s="199" t="s">
        <v>272</v>
      </c>
      <c r="AD45" s="200"/>
      <c r="AE45" s="201" t="s">
        <v>544</v>
      </c>
      <c r="AF45" s="202"/>
      <c r="AG45" s="202"/>
      <c r="AH45" s="202"/>
      <c r="AI45" s="203"/>
      <c r="AJ45" s="204">
        <v>700</v>
      </c>
      <c r="AK45" s="205"/>
      <c r="AL45" s="206"/>
      <c r="AM45" s="207"/>
      <c r="AN45" s="205"/>
      <c r="AO45" s="206"/>
      <c r="AP45" s="199" t="s">
        <v>273</v>
      </c>
      <c r="AQ45" s="200"/>
      <c r="AR45" s="201" t="s">
        <v>586</v>
      </c>
      <c r="AS45" s="202"/>
      <c r="AT45" s="202"/>
      <c r="AU45" s="202"/>
      <c r="AV45" s="202"/>
      <c r="AW45" s="203"/>
      <c r="AX45" s="204">
        <v>750</v>
      </c>
      <c r="AY45" s="205"/>
      <c r="AZ45" s="206"/>
      <c r="BA45" s="207"/>
      <c r="BB45" s="205"/>
      <c r="BC45" s="206"/>
      <c r="BE45" s="199" t="s">
        <v>274</v>
      </c>
      <c r="BF45" s="200"/>
      <c r="BG45" s="201" t="s">
        <v>620</v>
      </c>
      <c r="BH45" s="202"/>
      <c r="BI45" s="202"/>
      <c r="BJ45" s="202"/>
      <c r="BK45" s="202"/>
      <c r="BL45" s="203"/>
      <c r="BM45" s="204">
        <v>575</v>
      </c>
      <c r="BN45" s="205"/>
      <c r="BO45" s="206"/>
      <c r="BP45" s="207"/>
      <c r="BQ45" s="205"/>
      <c r="BR45" s="206"/>
      <c r="BT45" s="199" t="s">
        <v>275</v>
      </c>
      <c r="BU45" s="200"/>
      <c r="BV45" s="201" t="s">
        <v>678</v>
      </c>
      <c r="BW45" s="202"/>
      <c r="BX45" s="202"/>
      <c r="BY45" s="202"/>
      <c r="BZ45" s="202"/>
      <c r="CA45" s="203"/>
      <c r="CB45" s="204">
        <v>490</v>
      </c>
      <c r="CC45" s="205"/>
      <c r="CD45" s="206"/>
      <c r="CE45" s="207"/>
      <c r="CF45" s="205"/>
      <c r="CG45" s="206"/>
      <c r="CI45" s="199" t="s">
        <v>276</v>
      </c>
      <c r="CJ45" s="200"/>
      <c r="CK45" s="201" t="s">
        <v>738</v>
      </c>
      <c r="CL45" s="202"/>
      <c r="CM45" s="202"/>
      <c r="CN45" s="202"/>
      <c r="CO45" s="202"/>
      <c r="CP45" s="203"/>
      <c r="CQ45" s="204">
        <v>640</v>
      </c>
      <c r="CR45" s="205"/>
      <c r="CS45" s="206"/>
      <c r="CT45" s="207"/>
      <c r="CU45" s="205"/>
      <c r="CV45" s="206"/>
    </row>
    <row r="46" spans="1:100" ht="12.75" customHeight="1" thickBot="1" x14ac:dyDescent="0.25">
      <c r="A46" s="219" t="s">
        <v>277</v>
      </c>
      <c r="B46" s="220"/>
      <c r="C46" s="220"/>
      <c r="D46" s="220"/>
      <c r="E46" s="220"/>
      <c r="F46" s="220"/>
      <c r="G46" s="220"/>
      <c r="H46" s="221">
        <f>SUM(H37:J45)</f>
        <v>5830</v>
      </c>
      <c r="I46" s="222"/>
      <c r="J46" s="223"/>
      <c r="K46" s="224" t="str">
        <f>IF(V56="●","●",IF(COUNTA(K37:K45)=0,"",SUMIF(K37:K45,"●",H37:H45)+SUM(K37:K45)))</f>
        <v/>
      </c>
      <c r="L46" s="225"/>
      <c r="M46" s="226"/>
      <c r="N46" s="199" t="s">
        <v>278</v>
      </c>
      <c r="O46" s="200"/>
      <c r="P46" s="201" t="s">
        <v>507</v>
      </c>
      <c r="Q46" s="202"/>
      <c r="R46" s="202"/>
      <c r="S46" s="202"/>
      <c r="T46" s="202"/>
      <c r="U46" s="203"/>
      <c r="V46" s="204">
        <v>665</v>
      </c>
      <c r="W46" s="205"/>
      <c r="X46" s="206"/>
      <c r="Y46" s="207"/>
      <c r="Z46" s="205"/>
      <c r="AA46" s="206"/>
      <c r="AC46" s="199" t="s">
        <v>279</v>
      </c>
      <c r="AD46" s="200"/>
      <c r="AE46" s="201" t="s">
        <v>545</v>
      </c>
      <c r="AF46" s="202"/>
      <c r="AG46" s="202"/>
      <c r="AH46" s="202"/>
      <c r="AI46" s="203"/>
      <c r="AJ46" s="204">
        <v>825</v>
      </c>
      <c r="AK46" s="205"/>
      <c r="AL46" s="206"/>
      <c r="AM46" s="207"/>
      <c r="AN46" s="205"/>
      <c r="AO46" s="206"/>
      <c r="AP46" s="199" t="s">
        <v>280</v>
      </c>
      <c r="AQ46" s="200"/>
      <c r="AR46" s="201" t="s">
        <v>587</v>
      </c>
      <c r="AS46" s="202"/>
      <c r="AT46" s="202"/>
      <c r="AU46" s="202"/>
      <c r="AV46" s="202"/>
      <c r="AW46" s="203"/>
      <c r="AX46" s="204">
        <v>780</v>
      </c>
      <c r="AY46" s="205"/>
      <c r="AZ46" s="206"/>
      <c r="BA46" s="207"/>
      <c r="BB46" s="205"/>
      <c r="BC46" s="206"/>
      <c r="BE46" s="199" t="s">
        <v>281</v>
      </c>
      <c r="BF46" s="200"/>
      <c r="BG46" s="201" t="s">
        <v>621</v>
      </c>
      <c r="BH46" s="202"/>
      <c r="BI46" s="202"/>
      <c r="BJ46" s="202"/>
      <c r="BK46" s="202"/>
      <c r="BL46" s="203"/>
      <c r="BM46" s="204">
        <v>590</v>
      </c>
      <c r="BN46" s="205"/>
      <c r="BO46" s="206"/>
      <c r="BP46" s="207"/>
      <c r="BQ46" s="205"/>
      <c r="BR46" s="206"/>
      <c r="BT46" s="199" t="s">
        <v>282</v>
      </c>
      <c r="BU46" s="200"/>
      <c r="BV46" s="201" t="s">
        <v>679</v>
      </c>
      <c r="BW46" s="202"/>
      <c r="BX46" s="202"/>
      <c r="BY46" s="202"/>
      <c r="BZ46" s="202"/>
      <c r="CA46" s="203"/>
      <c r="CB46" s="204">
        <v>380</v>
      </c>
      <c r="CC46" s="205"/>
      <c r="CD46" s="206"/>
      <c r="CE46" s="207"/>
      <c r="CF46" s="205"/>
      <c r="CG46" s="206"/>
      <c r="CI46" s="199" t="s">
        <v>283</v>
      </c>
      <c r="CJ46" s="200"/>
      <c r="CK46" s="201" t="s">
        <v>739</v>
      </c>
      <c r="CL46" s="202"/>
      <c r="CM46" s="202"/>
      <c r="CN46" s="202"/>
      <c r="CO46" s="202"/>
      <c r="CP46" s="203"/>
      <c r="CQ46" s="204">
        <v>870</v>
      </c>
      <c r="CR46" s="205"/>
      <c r="CS46" s="206"/>
      <c r="CT46" s="207"/>
      <c r="CU46" s="205"/>
      <c r="CV46" s="206"/>
    </row>
    <row r="47" spans="1:100" ht="12.75" customHeight="1" thickTop="1" x14ac:dyDescent="0.2">
      <c r="A47" s="25"/>
      <c r="B47" s="25"/>
      <c r="C47" s="25"/>
      <c r="D47" s="25"/>
      <c r="E47" s="25"/>
      <c r="F47" s="25"/>
      <c r="G47" s="25"/>
      <c r="H47" s="25"/>
      <c r="I47" s="25"/>
      <c r="J47" s="25"/>
      <c r="K47" s="9"/>
      <c r="L47" s="9"/>
      <c r="M47" s="9"/>
      <c r="N47" s="199" t="s">
        <v>284</v>
      </c>
      <c r="O47" s="200"/>
      <c r="P47" s="201" t="s">
        <v>508</v>
      </c>
      <c r="Q47" s="202"/>
      <c r="R47" s="202"/>
      <c r="S47" s="202"/>
      <c r="T47" s="202"/>
      <c r="U47" s="203"/>
      <c r="V47" s="204">
        <v>630</v>
      </c>
      <c r="W47" s="205"/>
      <c r="X47" s="206"/>
      <c r="Y47" s="207"/>
      <c r="Z47" s="205"/>
      <c r="AA47" s="206"/>
      <c r="AC47" s="199" t="s">
        <v>285</v>
      </c>
      <c r="AD47" s="200"/>
      <c r="AE47" s="201" t="s">
        <v>546</v>
      </c>
      <c r="AF47" s="202"/>
      <c r="AG47" s="202"/>
      <c r="AH47" s="202"/>
      <c r="AI47" s="203"/>
      <c r="AJ47" s="204">
        <v>845</v>
      </c>
      <c r="AK47" s="205"/>
      <c r="AL47" s="206"/>
      <c r="AM47" s="207"/>
      <c r="AN47" s="205"/>
      <c r="AO47" s="206"/>
      <c r="AP47" s="199" t="s">
        <v>286</v>
      </c>
      <c r="AQ47" s="200"/>
      <c r="AR47" s="201" t="s">
        <v>588</v>
      </c>
      <c r="AS47" s="202"/>
      <c r="AT47" s="202"/>
      <c r="AU47" s="202"/>
      <c r="AV47" s="202"/>
      <c r="AW47" s="203"/>
      <c r="AX47" s="204">
        <v>810</v>
      </c>
      <c r="AY47" s="205"/>
      <c r="AZ47" s="206"/>
      <c r="BA47" s="207"/>
      <c r="BB47" s="205"/>
      <c r="BC47" s="206"/>
      <c r="BE47" s="199" t="s">
        <v>287</v>
      </c>
      <c r="BF47" s="200"/>
      <c r="BG47" s="201" t="s">
        <v>622</v>
      </c>
      <c r="BH47" s="202"/>
      <c r="BI47" s="202"/>
      <c r="BJ47" s="202"/>
      <c r="BK47" s="202"/>
      <c r="BL47" s="203"/>
      <c r="BM47" s="204">
        <v>815</v>
      </c>
      <c r="BN47" s="205"/>
      <c r="BO47" s="206"/>
      <c r="BP47" s="207"/>
      <c r="BQ47" s="205"/>
      <c r="BR47" s="206"/>
      <c r="BT47" s="199" t="s">
        <v>288</v>
      </c>
      <c r="BU47" s="200"/>
      <c r="BV47" s="201" t="s">
        <v>680</v>
      </c>
      <c r="BW47" s="202"/>
      <c r="BX47" s="202"/>
      <c r="BY47" s="202"/>
      <c r="BZ47" s="202"/>
      <c r="CA47" s="203"/>
      <c r="CB47" s="204">
        <v>420</v>
      </c>
      <c r="CC47" s="205"/>
      <c r="CD47" s="206"/>
      <c r="CE47" s="207"/>
      <c r="CF47" s="205"/>
      <c r="CG47" s="206"/>
      <c r="CI47" s="199" t="s">
        <v>289</v>
      </c>
      <c r="CJ47" s="200"/>
      <c r="CK47" s="201" t="s">
        <v>740</v>
      </c>
      <c r="CL47" s="202"/>
      <c r="CM47" s="202"/>
      <c r="CN47" s="202"/>
      <c r="CO47" s="202"/>
      <c r="CP47" s="203"/>
      <c r="CQ47" s="204">
        <v>890</v>
      </c>
      <c r="CR47" s="205"/>
      <c r="CS47" s="206"/>
      <c r="CT47" s="207"/>
      <c r="CU47" s="205"/>
      <c r="CV47" s="206"/>
    </row>
    <row r="48" spans="1:100" ht="12.75" customHeight="1" x14ac:dyDescent="0.2">
      <c r="N48" s="208" t="s">
        <v>290</v>
      </c>
      <c r="O48" s="209"/>
      <c r="P48" s="209"/>
      <c r="Q48" s="209"/>
      <c r="R48" s="209"/>
      <c r="S48" s="209"/>
      <c r="T48" s="209"/>
      <c r="U48" s="209"/>
      <c r="V48" s="210">
        <f>SUM(V38:X47)</f>
        <v>6400</v>
      </c>
      <c r="W48" s="211"/>
      <c r="X48" s="212"/>
      <c r="Y48" s="213" t="str">
        <f>IF(V56="●","●",IF(COUNTA(Y38:Y47)=0,"",SUMIF(Y38:Y47,"●",V38:V47)+SUM(Y38:Y47)))</f>
        <v/>
      </c>
      <c r="Z48" s="214"/>
      <c r="AA48" s="215"/>
      <c r="AC48" s="208" t="s">
        <v>291</v>
      </c>
      <c r="AD48" s="209"/>
      <c r="AE48" s="209"/>
      <c r="AF48" s="209"/>
      <c r="AG48" s="209"/>
      <c r="AH48" s="209"/>
      <c r="AI48" s="209"/>
      <c r="AJ48" s="210">
        <f>SUM(AJ40:AL47)</f>
        <v>5050</v>
      </c>
      <c r="AK48" s="211"/>
      <c r="AL48" s="212"/>
      <c r="AM48" s="213" t="str">
        <f>IF(AX52="●","●",IF(COUNTA(AM40:AM47)=0,"",SUMIF(AM40:AM47,"●",AJ40:AJ47)+SUM(AM40:AM47)))</f>
        <v/>
      </c>
      <c r="AN48" s="214"/>
      <c r="AO48" s="215"/>
      <c r="AP48" s="199" t="s">
        <v>292</v>
      </c>
      <c r="AQ48" s="200"/>
      <c r="AR48" s="201" t="s">
        <v>589</v>
      </c>
      <c r="AS48" s="202"/>
      <c r="AT48" s="202"/>
      <c r="AU48" s="202"/>
      <c r="AV48" s="202"/>
      <c r="AW48" s="203"/>
      <c r="AX48" s="204">
        <v>500</v>
      </c>
      <c r="AY48" s="205"/>
      <c r="AZ48" s="206"/>
      <c r="BA48" s="207"/>
      <c r="BB48" s="205"/>
      <c r="BC48" s="206"/>
      <c r="BE48" s="199" t="s">
        <v>293</v>
      </c>
      <c r="BF48" s="200"/>
      <c r="BG48" s="201" t="s">
        <v>623</v>
      </c>
      <c r="BH48" s="202"/>
      <c r="BI48" s="202"/>
      <c r="BJ48" s="202"/>
      <c r="BK48" s="202"/>
      <c r="BL48" s="203"/>
      <c r="BM48" s="204">
        <v>815</v>
      </c>
      <c r="BN48" s="205"/>
      <c r="BO48" s="206"/>
      <c r="BP48" s="207"/>
      <c r="BQ48" s="205"/>
      <c r="BR48" s="206"/>
      <c r="BT48" s="216" t="s">
        <v>294</v>
      </c>
      <c r="BU48" s="217"/>
      <c r="BV48" s="201" t="s">
        <v>681</v>
      </c>
      <c r="BW48" s="202"/>
      <c r="BX48" s="202"/>
      <c r="BY48" s="202"/>
      <c r="BZ48" s="202"/>
      <c r="CA48" s="203"/>
      <c r="CB48" s="204">
        <v>450</v>
      </c>
      <c r="CC48" s="205"/>
      <c r="CD48" s="206"/>
      <c r="CE48" s="207"/>
      <c r="CF48" s="205"/>
      <c r="CG48" s="206"/>
      <c r="CI48" s="199" t="s">
        <v>295</v>
      </c>
      <c r="CJ48" s="200"/>
      <c r="CK48" s="201" t="s">
        <v>741</v>
      </c>
      <c r="CL48" s="202"/>
      <c r="CM48" s="202"/>
      <c r="CN48" s="202"/>
      <c r="CO48" s="202"/>
      <c r="CP48" s="203"/>
      <c r="CQ48" s="204">
        <v>830</v>
      </c>
      <c r="CR48" s="205"/>
      <c r="CS48" s="206"/>
      <c r="CT48" s="207"/>
      <c r="CU48" s="205"/>
      <c r="CV48" s="206"/>
    </row>
    <row r="49" spans="1:100" ht="12.75" customHeight="1" x14ac:dyDescent="0.2">
      <c r="N49" s="199" t="s">
        <v>296</v>
      </c>
      <c r="O49" s="200"/>
      <c r="P49" s="201" t="s">
        <v>509</v>
      </c>
      <c r="Q49" s="202"/>
      <c r="R49" s="202"/>
      <c r="S49" s="202"/>
      <c r="T49" s="202"/>
      <c r="U49" s="203"/>
      <c r="V49" s="204">
        <v>540</v>
      </c>
      <c r="W49" s="205"/>
      <c r="X49" s="206"/>
      <c r="Y49" s="207"/>
      <c r="Z49" s="205"/>
      <c r="AA49" s="206"/>
      <c r="AC49" s="199" t="s">
        <v>297</v>
      </c>
      <c r="AD49" s="200"/>
      <c r="AE49" s="201" t="s">
        <v>547</v>
      </c>
      <c r="AF49" s="202"/>
      <c r="AG49" s="202"/>
      <c r="AH49" s="202"/>
      <c r="AI49" s="203"/>
      <c r="AJ49" s="204">
        <v>710</v>
      </c>
      <c r="AK49" s="205"/>
      <c r="AL49" s="206"/>
      <c r="AM49" s="207"/>
      <c r="AN49" s="205"/>
      <c r="AO49" s="206"/>
      <c r="AP49" s="216" t="s">
        <v>298</v>
      </c>
      <c r="AQ49" s="217"/>
      <c r="AR49" s="201" t="s">
        <v>590</v>
      </c>
      <c r="AS49" s="202"/>
      <c r="AT49" s="202"/>
      <c r="AU49" s="202"/>
      <c r="AV49" s="202"/>
      <c r="AW49" s="203"/>
      <c r="AX49" s="204">
        <v>380</v>
      </c>
      <c r="AY49" s="205"/>
      <c r="AZ49" s="206"/>
      <c r="BA49" s="207"/>
      <c r="BB49" s="205"/>
      <c r="BC49" s="206"/>
      <c r="BE49" s="199" t="s">
        <v>299</v>
      </c>
      <c r="BF49" s="200"/>
      <c r="BG49" s="201" t="s">
        <v>624</v>
      </c>
      <c r="BH49" s="202"/>
      <c r="BI49" s="202"/>
      <c r="BJ49" s="202"/>
      <c r="BK49" s="202"/>
      <c r="BL49" s="203"/>
      <c r="BM49" s="204">
        <v>550</v>
      </c>
      <c r="BN49" s="205"/>
      <c r="BO49" s="206"/>
      <c r="BP49" s="207"/>
      <c r="BQ49" s="205"/>
      <c r="BR49" s="206"/>
      <c r="BT49" s="216" t="s">
        <v>300</v>
      </c>
      <c r="BU49" s="217"/>
      <c r="BV49" s="201" t="s">
        <v>682</v>
      </c>
      <c r="BW49" s="202"/>
      <c r="BX49" s="202"/>
      <c r="BY49" s="202"/>
      <c r="BZ49" s="202"/>
      <c r="CA49" s="203"/>
      <c r="CB49" s="204">
        <v>590</v>
      </c>
      <c r="CC49" s="205"/>
      <c r="CD49" s="206"/>
      <c r="CE49" s="207"/>
      <c r="CF49" s="205"/>
      <c r="CG49" s="206"/>
      <c r="CI49" s="208" t="s">
        <v>301</v>
      </c>
      <c r="CJ49" s="209"/>
      <c r="CK49" s="209"/>
      <c r="CL49" s="209"/>
      <c r="CM49" s="209"/>
      <c r="CN49" s="209"/>
      <c r="CO49" s="209"/>
      <c r="CP49" s="209"/>
      <c r="CQ49" s="210">
        <f>SUM(CQ38:CS48)</f>
        <v>7485</v>
      </c>
      <c r="CR49" s="211"/>
      <c r="CS49" s="212"/>
      <c r="CT49" s="213" t="str">
        <f>IF(CQ71="●","●",IF(COUNTA(CT38:CT48)=0,"",SUMIF(CT38:CT48,"●",CQ38:CQ48)+SUM(CT38:CT48)))</f>
        <v/>
      </c>
      <c r="CU49" s="214"/>
      <c r="CV49" s="215"/>
    </row>
    <row r="50" spans="1:100" ht="12.75" customHeight="1" x14ac:dyDescent="0.2">
      <c r="N50" s="199" t="s">
        <v>302</v>
      </c>
      <c r="O50" s="200"/>
      <c r="P50" s="201" t="s">
        <v>510</v>
      </c>
      <c r="Q50" s="202"/>
      <c r="R50" s="202"/>
      <c r="S50" s="202"/>
      <c r="T50" s="202"/>
      <c r="U50" s="203"/>
      <c r="V50" s="204">
        <v>330</v>
      </c>
      <c r="W50" s="205"/>
      <c r="X50" s="206"/>
      <c r="Y50" s="207"/>
      <c r="Z50" s="205"/>
      <c r="AA50" s="206"/>
      <c r="AC50" s="199" t="s">
        <v>303</v>
      </c>
      <c r="AD50" s="200"/>
      <c r="AE50" s="201" t="s">
        <v>548</v>
      </c>
      <c r="AF50" s="202"/>
      <c r="AG50" s="202"/>
      <c r="AH50" s="202"/>
      <c r="AI50" s="203"/>
      <c r="AJ50" s="204">
        <v>775</v>
      </c>
      <c r="AK50" s="205"/>
      <c r="AL50" s="206"/>
      <c r="AM50" s="207"/>
      <c r="AN50" s="205"/>
      <c r="AO50" s="206"/>
      <c r="AP50" s="199" t="s">
        <v>304</v>
      </c>
      <c r="AQ50" s="200"/>
      <c r="AR50" s="201" t="s">
        <v>591</v>
      </c>
      <c r="AS50" s="202"/>
      <c r="AT50" s="202"/>
      <c r="AU50" s="202"/>
      <c r="AV50" s="202"/>
      <c r="AW50" s="203"/>
      <c r="AX50" s="204">
        <v>315</v>
      </c>
      <c r="AY50" s="205"/>
      <c r="AZ50" s="206"/>
      <c r="BA50" s="207"/>
      <c r="BB50" s="205"/>
      <c r="BC50" s="206"/>
      <c r="BE50" s="199" t="s">
        <v>305</v>
      </c>
      <c r="BF50" s="200"/>
      <c r="BG50" s="201" t="s">
        <v>625</v>
      </c>
      <c r="BH50" s="202"/>
      <c r="BI50" s="202"/>
      <c r="BJ50" s="202"/>
      <c r="BK50" s="202"/>
      <c r="BL50" s="203"/>
      <c r="BM50" s="204">
        <v>510</v>
      </c>
      <c r="BN50" s="205"/>
      <c r="BO50" s="206"/>
      <c r="BP50" s="207"/>
      <c r="BQ50" s="205"/>
      <c r="BR50" s="206"/>
      <c r="BT50" s="216" t="s">
        <v>306</v>
      </c>
      <c r="BU50" s="217"/>
      <c r="BV50" s="201" t="s">
        <v>683</v>
      </c>
      <c r="BW50" s="202"/>
      <c r="BX50" s="202"/>
      <c r="BY50" s="202"/>
      <c r="BZ50" s="202"/>
      <c r="CA50" s="203"/>
      <c r="CB50" s="204">
        <v>400</v>
      </c>
      <c r="CC50" s="205"/>
      <c r="CD50" s="206"/>
      <c r="CE50" s="207"/>
      <c r="CF50" s="205"/>
      <c r="CG50" s="206"/>
      <c r="CI50" s="216" t="s">
        <v>307</v>
      </c>
      <c r="CJ50" s="217"/>
      <c r="CK50" s="201" t="s">
        <v>742</v>
      </c>
      <c r="CL50" s="202"/>
      <c r="CM50" s="202"/>
      <c r="CN50" s="202"/>
      <c r="CO50" s="202"/>
      <c r="CP50" s="203"/>
      <c r="CQ50" s="204">
        <v>445</v>
      </c>
      <c r="CR50" s="205"/>
      <c r="CS50" s="206"/>
      <c r="CT50" s="207"/>
      <c r="CU50" s="205"/>
      <c r="CV50" s="206"/>
    </row>
    <row r="51" spans="1:100" ht="12.75" customHeight="1" thickBot="1" x14ac:dyDescent="0.25">
      <c r="N51" s="208" t="s">
        <v>308</v>
      </c>
      <c r="O51" s="209"/>
      <c r="P51" s="209"/>
      <c r="Q51" s="209"/>
      <c r="R51" s="209"/>
      <c r="S51" s="209"/>
      <c r="T51" s="209"/>
      <c r="U51" s="209"/>
      <c r="V51" s="210">
        <f>SUM(V49:X50)</f>
        <v>870</v>
      </c>
      <c r="W51" s="211"/>
      <c r="X51" s="212"/>
      <c r="Y51" s="213" t="str">
        <f>IF(V56="●","●",IF(COUNTA(Y49:Y50)=0,"",SUMIF(Y49:Y50,"●",V49:V50)+SUM(Y49:Y50)))</f>
        <v/>
      </c>
      <c r="Z51" s="214"/>
      <c r="AA51" s="215"/>
      <c r="AC51" s="199" t="s">
        <v>309</v>
      </c>
      <c r="AD51" s="200"/>
      <c r="AE51" s="201" t="s">
        <v>549</v>
      </c>
      <c r="AF51" s="202"/>
      <c r="AG51" s="202"/>
      <c r="AH51" s="202"/>
      <c r="AI51" s="203"/>
      <c r="AJ51" s="204">
        <v>885</v>
      </c>
      <c r="AK51" s="205"/>
      <c r="AL51" s="206"/>
      <c r="AM51" s="207"/>
      <c r="AN51" s="205"/>
      <c r="AO51" s="206"/>
      <c r="AP51" s="219" t="s">
        <v>310</v>
      </c>
      <c r="AQ51" s="220"/>
      <c r="AR51" s="220"/>
      <c r="AS51" s="220"/>
      <c r="AT51" s="220"/>
      <c r="AU51" s="220"/>
      <c r="AV51" s="220"/>
      <c r="AW51" s="220"/>
      <c r="AX51" s="221">
        <f>SUM(AX35:AZ50)</f>
        <v>9415</v>
      </c>
      <c r="AY51" s="222"/>
      <c r="AZ51" s="223"/>
      <c r="BA51" s="227" t="str">
        <f>IF(AX52="●","●",IF(COUNTA(BA35:BA50)=0,"",SUMIF(BA35:BA50,"●",AX35:AX50)+SUM(BA35:BA50)))</f>
        <v/>
      </c>
      <c r="BB51" s="228"/>
      <c r="BC51" s="229"/>
      <c r="BE51" s="208" t="s">
        <v>311</v>
      </c>
      <c r="BF51" s="209"/>
      <c r="BG51" s="209"/>
      <c r="BH51" s="209"/>
      <c r="BI51" s="209"/>
      <c r="BJ51" s="209"/>
      <c r="BK51" s="209"/>
      <c r="BL51" s="209"/>
      <c r="BM51" s="210">
        <f>SUM(BM43:BO50)</f>
        <v>4855</v>
      </c>
      <c r="BN51" s="211"/>
      <c r="BO51" s="212"/>
      <c r="BP51" s="213" t="str">
        <f>IF(BM77="●","●",IF(COUNTA(BP43:BP50)=0,"",SUMIF(BP43:BP50,"●",BM43:BM50)+SUM(BP43:BP50)))</f>
        <v/>
      </c>
      <c r="BQ51" s="214"/>
      <c r="BR51" s="215"/>
      <c r="BT51" s="208" t="s">
        <v>312</v>
      </c>
      <c r="BU51" s="209"/>
      <c r="BV51" s="209"/>
      <c r="BW51" s="209"/>
      <c r="BX51" s="209"/>
      <c r="BY51" s="209"/>
      <c r="BZ51" s="209"/>
      <c r="CA51" s="209"/>
      <c r="CB51" s="210">
        <f>SUM(CB37:CD50)</f>
        <v>6935</v>
      </c>
      <c r="CC51" s="211"/>
      <c r="CD51" s="212"/>
      <c r="CE51" s="213" t="str">
        <f>IF(CP80="●","●",IF(COUNTA(CE37:CE50)=0,"",SUMIF(CE37:CE50,"●",CB37:CB50)+SUM(CE37:CE50)))</f>
        <v/>
      </c>
      <c r="CF51" s="214"/>
      <c r="CG51" s="215"/>
      <c r="CI51" s="216" t="s">
        <v>313</v>
      </c>
      <c r="CJ51" s="217"/>
      <c r="CK51" s="201" t="s">
        <v>743</v>
      </c>
      <c r="CL51" s="202"/>
      <c r="CM51" s="202"/>
      <c r="CN51" s="202"/>
      <c r="CO51" s="202"/>
      <c r="CP51" s="203"/>
      <c r="CQ51" s="204">
        <v>940</v>
      </c>
      <c r="CR51" s="205"/>
      <c r="CS51" s="206"/>
      <c r="CT51" s="207"/>
      <c r="CU51" s="205"/>
      <c r="CV51" s="206"/>
    </row>
    <row r="52" spans="1:100" ht="12.75" customHeight="1" thickTop="1" x14ac:dyDescent="0.2">
      <c r="N52" s="199" t="s">
        <v>314</v>
      </c>
      <c r="O52" s="200"/>
      <c r="P52" s="201" t="s">
        <v>511</v>
      </c>
      <c r="Q52" s="202"/>
      <c r="R52" s="202"/>
      <c r="S52" s="202"/>
      <c r="T52" s="202"/>
      <c r="U52" s="203"/>
      <c r="V52" s="204">
        <v>815</v>
      </c>
      <c r="W52" s="205"/>
      <c r="X52" s="206"/>
      <c r="Y52" s="207"/>
      <c r="Z52" s="205"/>
      <c r="AA52" s="206"/>
      <c r="AC52" s="199" t="s">
        <v>315</v>
      </c>
      <c r="AD52" s="200"/>
      <c r="AE52" s="201" t="s">
        <v>550</v>
      </c>
      <c r="AF52" s="202"/>
      <c r="AG52" s="202"/>
      <c r="AH52" s="202"/>
      <c r="AI52" s="203"/>
      <c r="AJ52" s="204">
        <v>945</v>
      </c>
      <c r="AK52" s="205"/>
      <c r="AL52" s="206"/>
      <c r="AM52" s="207"/>
      <c r="AN52" s="205"/>
      <c r="AO52" s="206"/>
      <c r="AP52" s="230" t="s">
        <v>316</v>
      </c>
      <c r="AQ52" s="231"/>
      <c r="AR52" s="236">
        <f>AJ39+AJ48+AJ59+AX21+AX34+AX51</f>
        <v>45820</v>
      </c>
      <c r="AS52" s="236"/>
      <c r="AT52" s="236"/>
      <c r="AU52" s="236"/>
      <c r="AV52" s="236"/>
      <c r="AW52" s="236"/>
      <c r="AX52" s="239"/>
      <c r="AY52" s="239"/>
      <c r="AZ52" s="239"/>
      <c r="BA52" s="240"/>
      <c r="BB52" s="241"/>
      <c r="BC52" s="242"/>
      <c r="BE52" s="199" t="s">
        <v>317</v>
      </c>
      <c r="BF52" s="200"/>
      <c r="BG52" s="201" t="s">
        <v>626</v>
      </c>
      <c r="BH52" s="202"/>
      <c r="BI52" s="202"/>
      <c r="BJ52" s="202"/>
      <c r="BK52" s="202"/>
      <c r="BL52" s="203"/>
      <c r="BM52" s="204">
        <v>760</v>
      </c>
      <c r="BN52" s="205"/>
      <c r="BO52" s="206"/>
      <c r="BP52" s="207"/>
      <c r="BQ52" s="205"/>
      <c r="BR52" s="206"/>
      <c r="BT52" s="199" t="s">
        <v>318</v>
      </c>
      <c r="BU52" s="200"/>
      <c r="BV52" s="201" t="s">
        <v>684</v>
      </c>
      <c r="BW52" s="202"/>
      <c r="BX52" s="202"/>
      <c r="BY52" s="202"/>
      <c r="BZ52" s="202"/>
      <c r="CA52" s="203"/>
      <c r="CB52" s="204">
        <v>620</v>
      </c>
      <c r="CC52" s="205"/>
      <c r="CD52" s="206"/>
      <c r="CE52" s="207"/>
      <c r="CF52" s="205"/>
      <c r="CG52" s="206"/>
      <c r="CI52" s="199" t="s">
        <v>319</v>
      </c>
      <c r="CJ52" s="200"/>
      <c r="CK52" s="201" t="s">
        <v>744</v>
      </c>
      <c r="CL52" s="202"/>
      <c r="CM52" s="202"/>
      <c r="CN52" s="202"/>
      <c r="CO52" s="202"/>
      <c r="CP52" s="203"/>
      <c r="CQ52" s="204">
        <v>580</v>
      </c>
      <c r="CR52" s="205"/>
      <c r="CS52" s="206"/>
      <c r="CT52" s="207"/>
      <c r="CU52" s="205"/>
      <c r="CV52" s="206"/>
    </row>
    <row r="53" spans="1:100" ht="12.75" customHeight="1" x14ac:dyDescent="0.2">
      <c r="N53" s="199" t="s">
        <v>320</v>
      </c>
      <c r="O53" s="200"/>
      <c r="P53" s="201" t="s">
        <v>512</v>
      </c>
      <c r="Q53" s="202"/>
      <c r="R53" s="202"/>
      <c r="S53" s="202"/>
      <c r="T53" s="202"/>
      <c r="U53" s="203"/>
      <c r="V53" s="204">
        <v>480</v>
      </c>
      <c r="W53" s="205"/>
      <c r="X53" s="206"/>
      <c r="Y53" s="207"/>
      <c r="Z53" s="205"/>
      <c r="AA53" s="206"/>
      <c r="AC53" s="199" t="s">
        <v>321</v>
      </c>
      <c r="AD53" s="200"/>
      <c r="AE53" s="201" t="s">
        <v>551</v>
      </c>
      <c r="AF53" s="202"/>
      <c r="AG53" s="202"/>
      <c r="AH53" s="202"/>
      <c r="AI53" s="203"/>
      <c r="AJ53" s="204">
        <v>500</v>
      </c>
      <c r="AK53" s="205"/>
      <c r="AL53" s="206"/>
      <c r="AM53" s="207"/>
      <c r="AN53" s="205"/>
      <c r="AO53" s="206"/>
      <c r="AP53" s="232"/>
      <c r="AQ53" s="233"/>
      <c r="AR53" s="237"/>
      <c r="AS53" s="237"/>
      <c r="AT53" s="237"/>
      <c r="AU53" s="237"/>
      <c r="AV53" s="237"/>
      <c r="AW53" s="237"/>
      <c r="AX53" s="240"/>
      <c r="AY53" s="240"/>
      <c r="AZ53" s="240"/>
      <c r="BA53" s="240"/>
      <c r="BB53" s="241"/>
      <c r="BC53" s="242"/>
      <c r="BE53" s="199" t="s">
        <v>322</v>
      </c>
      <c r="BF53" s="200"/>
      <c r="BG53" s="201" t="s">
        <v>627</v>
      </c>
      <c r="BH53" s="202"/>
      <c r="BI53" s="202"/>
      <c r="BJ53" s="202"/>
      <c r="BK53" s="202"/>
      <c r="BL53" s="203"/>
      <c r="BM53" s="204">
        <v>440</v>
      </c>
      <c r="BN53" s="205"/>
      <c r="BO53" s="206"/>
      <c r="BP53" s="207"/>
      <c r="BQ53" s="205"/>
      <c r="BR53" s="206"/>
      <c r="BT53" s="199" t="s">
        <v>323</v>
      </c>
      <c r="BU53" s="200"/>
      <c r="BV53" s="201" t="s">
        <v>685</v>
      </c>
      <c r="BW53" s="202"/>
      <c r="BX53" s="202"/>
      <c r="BY53" s="202"/>
      <c r="BZ53" s="202"/>
      <c r="CA53" s="203"/>
      <c r="CB53" s="204">
        <v>500</v>
      </c>
      <c r="CC53" s="205"/>
      <c r="CD53" s="206"/>
      <c r="CE53" s="207"/>
      <c r="CF53" s="205"/>
      <c r="CG53" s="206"/>
      <c r="CI53" s="199" t="s">
        <v>324</v>
      </c>
      <c r="CJ53" s="200"/>
      <c r="CK53" s="201" t="s">
        <v>745</v>
      </c>
      <c r="CL53" s="202"/>
      <c r="CM53" s="202"/>
      <c r="CN53" s="202"/>
      <c r="CO53" s="202"/>
      <c r="CP53" s="203"/>
      <c r="CQ53" s="204">
        <v>600</v>
      </c>
      <c r="CR53" s="205"/>
      <c r="CS53" s="206"/>
      <c r="CT53" s="207"/>
      <c r="CU53" s="205"/>
      <c r="CV53" s="206"/>
    </row>
    <row r="54" spans="1:100" ht="12.75" customHeight="1" thickBot="1" x14ac:dyDescent="0.25">
      <c r="N54" s="199" t="s">
        <v>325</v>
      </c>
      <c r="O54" s="200"/>
      <c r="P54" s="201" t="s">
        <v>513</v>
      </c>
      <c r="Q54" s="202"/>
      <c r="R54" s="202"/>
      <c r="S54" s="202"/>
      <c r="T54" s="202"/>
      <c r="U54" s="203"/>
      <c r="V54" s="204">
        <v>740</v>
      </c>
      <c r="W54" s="205"/>
      <c r="X54" s="206"/>
      <c r="Y54" s="207"/>
      <c r="Z54" s="205"/>
      <c r="AA54" s="206"/>
      <c r="AC54" s="199" t="s">
        <v>326</v>
      </c>
      <c r="AD54" s="200"/>
      <c r="AE54" s="201" t="s">
        <v>552</v>
      </c>
      <c r="AF54" s="202"/>
      <c r="AG54" s="202"/>
      <c r="AH54" s="202"/>
      <c r="AI54" s="203"/>
      <c r="AJ54" s="204">
        <v>415</v>
      </c>
      <c r="AK54" s="205"/>
      <c r="AL54" s="206"/>
      <c r="AM54" s="207"/>
      <c r="AN54" s="205"/>
      <c r="AO54" s="206"/>
      <c r="AP54" s="234"/>
      <c r="AQ54" s="235"/>
      <c r="AR54" s="238"/>
      <c r="AS54" s="238"/>
      <c r="AT54" s="238"/>
      <c r="AU54" s="238"/>
      <c r="AV54" s="238"/>
      <c r="AW54" s="238"/>
      <c r="AX54" s="243"/>
      <c r="AY54" s="243"/>
      <c r="AZ54" s="243"/>
      <c r="BA54" s="243"/>
      <c r="BB54" s="244"/>
      <c r="BC54" s="245"/>
      <c r="BE54" s="199" t="s">
        <v>327</v>
      </c>
      <c r="BF54" s="200"/>
      <c r="BG54" s="201" t="s">
        <v>628</v>
      </c>
      <c r="BH54" s="202"/>
      <c r="BI54" s="202"/>
      <c r="BJ54" s="202"/>
      <c r="BK54" s="202"/>
      <c r="BL54" s="203"/>
      <c r="BM54" s="204">
        <v>940</v>
      </c>
      <c r="BN54" s="205"/>
      <c r="BO54" s="206"/>
      <c r="BP54" s="207"/>
      <c r="BQ54" s="205"/>
      <c r="BR54" s="206"/>
      <c r="BT54" s="199" t="s">
        <v>328</v>
      </c>
      <c r="BU54" s="200"/>
      <c r="BV54" s="201" t="s">
        <v>686</v>
      </c>
      <c r="BW54" s="202"/>
      <c r="BX54" s="202"/>
      <c r="BY54" s="202"/>
      <c r="BZ54" s="202"/>
      <c r="CA54" s="203"/>
      <c r="CB54" s="204">
        <v>320</v>
      </c>
      <c r="CC54" s="205"/>
      <c r="CD54" s="206"/>
      <c r="CE54" s="207"/>
      <c r="CF54" s="205"/>
      <c r="CG54" s="206"/>
      <c r="CI54" s="199" t="s">
        <v>329</v>
      </c>
      <c r="CJ54" s="200"/>
      <c r="CK54" s="201" t="s">
        <v>746</v>
      </c>
      <c r="CL54" s="202"/>
      <c r="CM54" s="202"/>
      <c r="CN54" s="202"/>
      <c r="CO54" s="202"/>
      <c r="CP54" s="203"/>
      <c r="CQ54" s="204">
        <v>700</v>
      </c>
      <c r="CR54" s="205"/>
      <c r="CS54" s="206"/>
      <c r="CT54" s="207"/>
      <c r="CU54" s="205"/>
      <c r="CV54" s="206"/>
    </row>
    <row r="55" spans="1:100" ht="12.75" customHeight="1" thickBot="1" x14ac:dyDescent="0.25">
      <c r="N55" s="219" t="s">
        <v>330</v>
      </c>
      <c r="O55" s="220"/>
      <c r="P55" s="220"/>
      <c r="Q55" s="220"/>
      <c r="R55" s="220"/>
      <c r="S55" s="220"/>
      <c r="T55" s="220"/>
      <c r="U55" s="220"/>
      <c r="V55" s="221">
        <f>SUM(V52:X54)</f>
        <v>2035</v>
      </c>
      <c r="W55" s="222"/>
      <c r="X55" s="223"/>
      <c r="Y55" s="227" t="str">
        <f>IF(V56="●","●",IF(COUNTA(Y52:Y54)=0,"",SUMIF(Y52:Y54,"●",V52:V54)+SUM(Y52:Y54)))</f>
        <v/>
      </c>
      <c r="Z55" s="228"/>
      <c r="AA55" s="229"/>
      <c r="AC55" s="199" t="s">
        <v>331</v>
      </c>
      <c r="AD55" s="200"/>
      <c r="AE55" s="201" t="s">
        <v>553</v>
      </c>
      <c r="AF55" s="202"/>
      <c r="AG55" s="202"/>
      <c r="AH55" s="202"/>
      <c r="AI55" s="203"/>
      <c r="AJ55" s="204">
        <v>485</v>
      </c>
      <c r="AK55" s="205"/>
      <c r="AL55" s="206"/>
      <c r="AM55" s="207"/>
      <c r="AN55" s="205"/>
      <c r="AO55" s="206"/>
      <c r="BE55" s="216" t="s">
        <v>332</v>
      </c>
      <c r="BF55" s="217"/>
      <c r="BG55" s="201" t="s">
        <v>629</v>
      </c>
      <c r="BH55" s="202"/>
      <c r="BI55" s="202"/>
      <c r="BJ55" s="202"/>
      <c r="BK55" s="202"/>
      <c r="BL55" s="203"/>
      <c r="BM55" s="204">
        <v>410</v>
      </c>
      <c r="BN55" s="205"/>
      <c r="BO55" s="206"/>
      <c r="BP55" s="207"/>
      <c r="BQ55" s="205"/>
      <c r="BR55" s="206"/>
      <c r="BT55" s="216" t="s">
        <v>333</v>
      </c>
      <c r="BU55" s="217"/>
      <c r="BV55" s="201" t="s">
        <v>687</v>
      </c>
      <c r="BW55" s="202"/>
      <c r="BX55" s="202"/>
      <c r="BY55" s="202"/>
      <c r="BZ55" s="202"/>
      <c r="CA55" s="203"/>
      <c r="CB55" s="204">
        <v>340</v>
      </c>
      <c r="CC55" s="205"/>
      <c r="CD55" s="206"/>
      <c r="CE55" s="207"/>
      <c r="CF55" s="205"/>
      <c r="CG55" s="206"/>
      <c r="CI55" s="199" t="s">
        <v>334</v>
      </c>
      <c r="CJ55" s="200"/>
      <c r="CK55" s="201" t="s">
        <v>747</v>
      </c>
      <c r="CL55" s="202"/>
      <c r="CM55" s="202"/>
      <c r="CN55" s="202"/>
      <c r="CO55" s="202"/>
      <c r="CP55" s="203"/>
      <c r="CQ55" s="204">
        <v>890</v>
      </c>
      <c r="CR55" s="205"/>
      <c r="CS55" s="206"/>
      <c r="CT55" s="207"/>
      <c r="CU55" s="205"/>
      <c r="CV55" s="206"/>
    </row>
    <row r="56" spans="1:100" ht="12.75" customHeight="1" thickTop="1" x14ac:dyDescent="0.2">
      <c r="N56" s="230" t="s">
        <v>316</v>
      </c>
      <c r="O56" s="231"/>
      <c r="P56" s="236">
        <f>H18+H28+H36+H46+V26+V37+V48+V51+V55</f>
        <v>40200</v>
      </c>
      <c r="Q56" s="236"/>
      <c r="R56" s="236"/>
      <c r="S56" s="236"/>
      <c r="T56" s="236"/>
      <c r="U56" s="236"/>
      <c r="V56" s="239"/>
      <c r="W56" s="239"/>
      <c r="X56" s="239"/>
      <c r="Y56" s="240"/>
      <c r="Z56" s="241"/>
      <c r="AA56" s="242"/>
      <c r="AC56" s="199" t="s">
        <v>335</v>
      </c>
      <c r="AD56" s="200"/>
      <c r="AE56" s="201" t="s">
        <v>554</v>
      </c>
      <c r="AF56" s="202"/>
      <c r="AG56" s="202"/>
      <c r="AH56" s="202"/>
      <c r="AI56" s="203"/>
      <c r="AJ56" s="204">
        <v>590</v>
      </c>
      <c r="AK56" s="205"/>
      <c r="AL56" s="206"/>
      <c r="AM56" s="207"/>
      <c r="AN56" s="205"/>
      <c r="AO56" s="206"/>
      <c r="BE56" s="199" t="s">
        <v>336</v>
      </c>
      <c r="BF56" s="200"/>
      <c r="BG56" s="201" t="s">
        <v>630</v>
      </c>
      <c r="BH56" s="202"/>
      <c r="BI56" s="202"/>
      <c r="BJ56" s="202"/>
      <c r="BK56" s="202"/>
      <c r="BL56" s="203"/>
      <c r="BM56" s="204">
        <v>650</v>
      </c>
      <c r="BN56" s="205"/>
      <c r="BO56" s="206"/>
      <c r="BP56" s="207"/>
      <c r="BQ56" s="205"/>
      <c r="BR56" s="206"/>
      <c r="BT56" s="199" t="s">
        <v>337</v>
      </c>
      <c r="BU56" s="200"/>
      <c r="BV56" s="201" t="s">
        <v>688</v>
      </c>
      <c r="BW56" s="202"/>
      <c r="BX56" s="202"/>
      <c r="BY56" s="202"/>
      <c r="BZ56" s="202"/>
      <c r="CA56" s="203"/>
      <c r="CB56" s="204">
        <v>500</v>
      </c>
      <c r="CC56" s="205"/>
      <c r="CD56" s="206"/>
      <c r="CE56" s="207"/>
      <c r="CF56" s="205"/>
      <c r="CG56" s="206"/>
      <c r="CI56" s="208" t="s">
        <v>338</v>
      </c>
      <c r="CJ56" s="209"/>
      <c r="CK56" s="209"/>
      <c r="CL56" s="209"/>
      <c r="CM56" s="209"/>
      <c r="CN56" s="209"/>
      <c r="CO56" s="209"/>
      <c r="CP56" s="209"/>
      <c r="CQ56" s="210">
        <f>SUM(CQ50:CS55)</f>
        <v>4155</v>
      </c>
      <c r="CR56" s="211"/>
      <c r="CS56" s="212"/>
      <c r="CT56" s="213" t="str">
        <f>IF(CQ71="●","●",IF(COUNTA(CT50:CT55)=0,"",SUMIF(CT50:CT55,"●",CQ50:CQ55)+SUM(CT50:CT55)))</f>
        <v/>
      </c>
      <c r="CU56" s="214"/>
      <c r="CV56" s="215"/>
    </row>
    <row r="57" spans="1:100" ht="12.75" customHeight="1" x14ac:dyDescent="0.2">
      <c r="N57" s="232"/>
      <c r="O57" s="233"/>
      <c r="P57" s="237"/>
      <c r="Q57" s="237"/>
      <c r="R57" s="237"/>
      <c r="S57" s="237"/>
      <c r="T57" s="237"/>
      <c r="U57" s="237"/>
      <c r="V57" s="240"/>
      <c r="W57" s="240"/>
      <c r="X57" s="240"/>
      <c r="Y57" s="240"/>
      <c r="Z57" s="241"/>
      <c r="AA57" s="242"/>
      <c r="AC57" s="199" t="s">
        <v>339</v>
      </c>
      <c r="AD57" s="200"/>
      <c r="AE57" s="201" t="s">
        <v>555</v>
      </c>
      <c r="AF57" s="202"/>
      <c r="AG57" s="202"/>
      <c r="AH57" s="202"/>
      <c r="AI57" s="203"/>
      <c r="AJ57" s="204">
        <v>580</v>
      </c>
      <c r="AK57" s="205"/>
      <c r="AL57" s="206"/>
      <c r="AM57" s="207"/>
      <c r="AN57" s="205"/>
      <c r="AO57" s="206"/>
      <c r="BE57" s="199" t="s">
        <v>340</v>
      </c>
      <c r="BF57" s="200"/>
      <c r="BG57" s="201" t="s">
        <v>631</v>
      </c>
      <c r="BH57" s="202"/>
      <c r="BI57" s="202"/>
      <c r="BJ57" s="202"/>
      <c r="BK57" s="202"/>
      <c r="BL57" s="203"/>
      <c r="BM57" s="204">
        <v>840</v>
      </c>
      <c r="BN57" s="205"/>
      <c r="BO57" s="206"/>
      <c r="BP57" s="207"/>
      <c r="BQ57" s="205"/>
      <c r="BR57" s="206"/>
      <c r="BT57" s="199" t="s">
        <v>341</v>
      </c>
      <c r="BU57" s="200"/>
      <c r="BV57" s="201" t="s">
        <v>689</v>
      </c>
      <c r="BW57" s="202"/>
      <c r="BX57" s="202"/>
      <c r="BY57" s="202"/>
      <c r="BZ57" s="202"/>
      <c r="CA57" s="203"/>
      <c r="CB57" s="204">
        <v>500</v>
      </c>
      <c r="CC57" s="205"/>
      <c r="CD57" s="206"/>
      <c r="CE57" s="207"/>
      <c r="CF57" s="205"/>
      <c r="CG57" s="206"/>
      <c r="CI57" s="199" t="s">
        <v>342</v>
      </c>
      <c r="CJ57" s="200"/>
      <c r="CK57" s="201" t="s">
        <v>748</v>
      </c>
      <c r="CL57" s="202"/>
      <c r="CM57" s="202"/>
      <c r="CN57" s="202"/>
      <c r="CO57" s="202"/>
      <c r="CP57" s="203"/>
      <c r="CQ57" s="204">
        <v>1260</v>
      </c>
      <c r="CR57" s="205"/>
      <c r="CS57" s="206"/>
      <c r="CT57" s="207"/>
      <c r="CU57" s="205"/>
      <c r="CV57" s="206"/>
    </row>
    <row r="58" spans="1:100" ht="12.75" customHeight="1" thickBot="1" x14ac:dyDescent="0.25">
      <c r="N58" s="234"/>
      <c r="O58" s="235"/>
      <c r="P58" s="238"/>
      <c r="Q58" s="238"/>
      <c r="R58" s="238"/>
      <c r="S58" s="238"/>
      <c r="T58" s="238"/>
      <c r="U58" s="238"/>
      <c r="V58" s="243"/>
      <c r="W58" s="243"/>
      <c r="X58" s="243"/>
      <c r="Y58" s="243"/>
      <c r="Z58" s="244"/>
      <c r="AA58" s="245"/>
      <c r="AC58" s="199" t="s">
        <v>343</v>
      </c>
      <c r="AD58" s="200"/>
      <c r="AE58" s="201" t="s">
        <v>556</v>
      </c>
      <c r="AF58" s="202"/>
      <c r="AG58" s="202"/>
      <c r="AH58" s="202"/>
      <c r="AI58" s="203"/>
      <c r="AJ58" s="204">
        <v>490</v>
      </c>
      <c r="AK58" s="205"/>
      <c r="AL58" s="206"/>
      <c r="AM58" s="207"/>
      <c r="AN58" s="205"/>
      <c r="AO58" s="206"/>
      <c r="BE58" s="199" t="s">
        <v>344</v>
      </c>
      <c r="BF58" s="200"/>
      <c r="BG58" s="201" t="s">
        <v>632</v>
      </c>
      <c r="BH58" s="202"/>
      <c r="BI58" s="202"/>
      <c r="BJ58" s="202"/>
      <c r="BK58" s="202"/>
      <c r="BL58" s="203"/>
      <c r="BM58" s="204">
        <v>475</v>
      </c>
      <c r="BN58" s="205"/>
      <c r="BO58" s="206"/>
      <c r="BP58" s="207"/>
      <c r="BQ58" s="205"/>
      <c r="BR58" s="206"/>
      <c r="BT58" s="208" t="s">
        <v>345</v>
      </c>
      <c r="BU58" s="209"/>
      <c r="BV58" s="209"/>
      <c r="BW58" s="209"/>
      <c r="BX58" s="209"/>
      <c r="BY58" s="209"/>
      <c r="BZ58" s="209"/>
      <c r="CA58" s="209"/>
      <c r="CB58" s="210">
        <f>SUM(CB52:CD57)</f>
        <v>2780</v>
      </c>
      <c r="CC58" s="211"/>
      <c r="CD58" s="212"/>
      <c r="CE58" s="213" t="str">
        <f>IF(CP80="●","●",IF(COUNTA(CE52:CE57)=0,"",SUMIF(CE52:CE57,"●",CB52:CB57)+SUM(CE52:CE57)))</f>
        <v/>
      </c>
      <c r="CF58" s="214"/>
      <c r="CG58" s="215"/>
      <c r="CI58" s="199" t="s">
        <v>346</v>
      </c>
      <c r="CJ58" s="200"/>
      <c r="CK58" s="201" t="s">
        <v>749</v>
      </c>
      <c r="CL58" s="202"/>
      <c r="CM58" s="202"/>
      <c r="CN58" s="202"/>
      <c r="CO58" s="202"/>
      <c r="CP58" s="203"/>
      <c r="CQ58" s="204">
        <v>650</v>
      </c>
      <c r="CR58" s="205"/>
      <c r="CS58" s="206"/>
      <c r="CT58" s="207"/>
      <c r="CU58" s="205"/>
      <c r="CV58" s="206"/>
    </row>
    <row r="59" spans="1:100" ht="12.75" customHeight="1" thickBot="1" x14ac:dyDescent="0.25">
      <c r="AC59" s="219" t="s">
        <v>347</v>
      </c>
      <c r="AD59" s="220"/>
      <c r="AE59" s="220"/>
      <c r="AF59" s="220"/>
      <c r="AG59" s="220"/>
      <c r="AH59" s="220"/>
      <c r="AI59" s="220"/>
      <c r="AJ59" s="221">
        <f>SUM(AJ49:AL58)</f>
        <v>6375</v>
      </c>
      <c r="AK59" s="222"/>
      <c r="AL59" s="223"/>
      <c r="AM59" s="224" t="str">
        <f>IF(AX52="●","●",IF(COUNTA(AM49:AM58)=0,"",SUMIF(AM49:AM58,"●",AJ49:AJ58)+SUM(AM49:AM58)))</f>
        <v/>
      </c>
      <c r="AN59" s="225"/>
      <c r="AO59" s="226"/>
      <c r="AS59" s="246" t="s">
        <v>348</v>
      </c>
      <c r="AT59" s="246"/>
      <c r="AU59" s="246"/>
      <c r="AV59" s="246"/>
      <c r="AW59" s="246"/>
      <c r="AX59" s="246"/>
      <c r="AY59" s="246"/>
      <c r="AZ59" s="246"/>
      <c r="BA59" s="246"/>
      <c r="BB59" s="246"/>
      <c r="BE59" s="199" t="s">
        <v>349</v>
      </c>
      <c r="BF59" s="200"/>
      <c r="BG59" s="201" t="s">
        <v>633</v>
      </c>
      <c r="BH59" s="202"/>
      <c r="BI59" s="202"/>
      <c r="BJ59" s="202"/>
      <c r="BK59" s="202"/>
      <c r="BL59" s="203"/>
      <c r="BM59" s="204">
        <v>670</v>
      </c>
      <c r="BN59" s="205"/>
      <c r="BO59" s="206"/>
      <c r="BP59" s="207"/>
      <c r="BQ59" s="205"/>
      <c r="BR59" s="206"/>
      <c r="BT59" s="216" t="s">
        <v>350</v>
      </c>
      <c r="BU59" s="217"/>
      <c r="BV59" s="201" t="s">
        <v>690</v>
      </c>
      <c r="BW59" s="202"/>
      <c r="BX59" s="202"/>
      <c r="BY59" s="202"/>
      <c r="BZ59" s="202"/>
      <c r="CA59" s="203"/>
      <c r="CB59" s="204">
        <v>490</v>
      </c>
      <c r="CC59" s="205"/>
      <c r="CD59" s="206"/>
      <c r="CE59" s="207"/>
      <c r="CF59" s="205"/>
      <c r="CG59" s="206"/>
      <c r="CI59" s="199" t="s">
        <v>351</v>
      </c>
      <c r="CJ59" s="200"/>
      <c r="CK59" s="201" t="s">
        <v>750</v>
      </c>
      <c r="CL59" s="202"/>
      <c r="CM59" s="202"/>
      <c r="CN59" s="202"/>
      <c r="CO59" s="202"/>
      <c r="CP59" s="203"/>
      <c r="CQ59" s="204">
        <v>930</v>
      </c>
      <c r="CR59" s="205"/>
      <c r="CS59" s="206"/>
      <c r="CT59" s="207"/>
      <c r="CU59" s="205"/>
      <c r="CV59" s="206"/>
    </row>
    <row r="60" spans="1:100" ht="12.75" customHeight="1" thickTop="1" thickBot="1" x14ac:dyDescent="0.25">
      <c r="AC60" s="25"/>
      <c r="AD60" s="25"/>
      <c r="AE60" s="25"/>
      <c r="AF60" s="25"/>
      <c r="AG60" s="25"/>
      <c r="AH60" s="25"/>
      <c r="AI60" s="25"/>
      <c r="AJ60" s="25"/>
      <c r="AK60" s="25"/>
      <c r="AL60" s="25"/>
      <c r="AM60" s="9"/>
      <c r="AN60" s="9"/>
      <c r="AO60" s="9"/>
      <c r="AS60" s="247" t="s">
        <v>352</v>
      </c>
      <c r="AT60" s="247"/>
      <c r="AU60" s="247"/>
      <c r="AV60" s="247"/>
      <c r="AW60" s="247"/>
      <c r="AX60" s="248"/>
      <c r="AY60" s="248"/>
      <c r="AZ60" s="248"/>
      <c r="BA60" s="246" t="s">
        <v>353</v>
      </c>
      <c r="BB60" s="246"/>
      <c r="BE60" s="199" t="s">
        <v>354</v>
      </c>
      <c r="BF60" s="200"/>
      <c r="BG60" s="201" t="s">
        <v>634</v>
      </c>
      <c r="BH60" s="202"/>
      <c r="BI60" s="202"/>
      <c r="BJ60" s="202"/>
      <c r="BK60" s="202"/>
      <c r="BL60" s="203"/>
      <c r="BM60" s="204">
        <v>750</v>
      </c>
      <c r="BN60" s="205"/>
      <c r="BO60" s="206"/>
      <c r="BP60" s="207"/>
      <c r="BQ60" s="205"/>
      <c r="BR60" s="206"/>
      <c r="BT60" s="216" t="s">
        <v>355</v>
      </c>
      <c r="BU60" s="217"/>
      <c r="BV60" s="201" t="s">
        <v>691</v>
      </c>
      <c r="BW60" s="202"/>
      <c r="BX60" s="202"/>
      <c r="BY60" s="202"/>
      <c r="BZ60" s="202"/>
      <c r="CA60" s="203"/>
      <c r="CB60" s="204">
        <v>650</v>
      </c>
      <c r="CC60" s="205"/>
      <c r="CD60" s="206"/>
      <c r="CE60" s="207"/>
      <c r="CF60" s="205"/>
      <c r="CG60" s="206"/>
      <c r="CI60" s="199" t="s">
        <v>356</v>
      </c>
      <c r="CJ60" s="200"/>
      <c r="CK60" s="201" t="s">
        <v>751</v>
      </c>
      <c r="CL60" s="202"/>
      <c r="CM60" s="202"/>
      <c r="CN60" s="202"/>
      <c r="CO60" s="202"/>
      <c r="CP60" s="203"/>
      <c r="CQ60" s="204">
        <v>400</v>
      </c>
      <c r="CR60" s="205"/>
      <c r="CS60" s="206"/>
      <c r="CT60" s="207"/>
      <c r="CU60" s="205"/>
      <c r="CV60" s="206"/>
    </row>
    <row r="61" spans="1:100" ht="12.75" customHeight="1" x14ac:dyDescent="0.2">
      <c r="A61" s="255" t="s">
        <v>357</v>
      </c>
      <c r="B61" s="256"/>
      <c r="C61" s="256"/>
      <c r="D61" s="256"/>
      <c r="E61" s="256"/>
      <c r="F61" s="256"/>
      <c r="G61" s="256"/>
      <c r="H61" s="257"/>
      <c r="I61" s="28" t="s">
        <v>51</v>
      </c>
      <c r="J61" s="26"/>
      <c r="K61" s="26"/>
      <c r="L61" s="26"/>
      <c r="M61" s="26"/>
      <c r="N61" s="27"/>
      <c r="O61" s="258" t="s">
        <v>358</v>
      </c>
      <c r="P61" s="256"/>
      <c r="Q61" s="259"/>
      <c r="BE61" s="199" t="s">
        <v>359</v>
      </c>
      <c r="BF61" s="200"/>
      <c r="BG61" s="201" t="s">
        <v>635</v>
      </c>
      <c r="BH61" s="202"/>
      <c r="BI61" s="202"/>
      <c r="BJ61" s="202"/>
      <c r="BK61" s="202"/>
      <c r="BL61" s="203"/>
      <c r="BM61" s="204">
        <v>410</v>
      </c>
      <c r="BN61" s="205"/>
      <c r="BO61" s="206"/>
      <c r="BP61" s="207"/>
      <c r="BQ61" s="205"/>
      <c r="BR61" s="206"/>
      <c r="BT61" s="199" t="s">
        <v>360</v>
      </c>
      <c r="BU61" s="200"/>
      <c r="BV61" s="201" t="s">
        <v>692</v>
      </c>
      <c r="BW61" s="202"/>
      <c r="BX61" s="202"/>
      <c r="BY61" s="202"/>
      <c r="BZ61" s="202"/>
      <c r="CA61" s="203"/>
      <c r="CB61" s="204">
        <v>860</v>
      </c>
      <c r="CC61" s="205"/>
      <c r="CD61" s="206"/>
      <c r="CE61" s="207"/>
      <c r="CF61" s="205"/>
      <c r="CG61" s="206"/>
      <c r="CI61" s="216" t="s">
        <v>361</v>
      </c>
      <c r="CJ61" s="217"/>
      <c r="CK61" s="201" t="s">
        <v>752</v>
      </c>
      <c r="CL61" s="202"/>
      <c r="CM61" s="202"/>
      <c r="CN61" s="202"/>
      <c r="CO61" s="202"/>
      <c r="CP61" s="203"/>
      <c r="CQ61" s="204">
        <v>740</v>
      </c>
      <c r="CR61" s="205"/>
      <c r="CS61" s="206"/>
      <c r="CT61" s="207"/>
      <c r="CU61" s="205"/>
      <c r="CV61" s="206"/>
    </row>
    <row r="62" spans="1:100" ht="12.75" customHeight="1" x14ac:dyDescent="0.2">
      <c r="A62" s="249" t="s">
        <v>362</v>
      </c>
      <c r="B62" s="250"/>
      <c r="C62" s="250"/>
      <c r="D62" s="250"/>
      <c r="E62" s="250"/>
      <c r="F62" s="250"/>
      <c r="G62" s="250"/>
      <c r="H62" s="251"/>
      <c r="I62" s="252">
        <f>V35+V36+CQ29+CQ37+CQ49+CQ56-CQ22</f>
        <v>22380</v>
      </c>
      <c r="J62" s="252"/>
      <c r="K62" s="252"/>
      <c r="L62" s="252"/>
      <c r="M62" s="29" t="s">
        <v>43</v>
      </c>
      <c r="N62" s="30"/>
      <c r="O62" s="253"/>
      <c r="P62" s="253"/>
      <c r="Q62" s="254"/>
      <c r="AI62" s="31"/>
      <c r="AJ62" s="31"/>
      <c r="AK62" s="31"/>
      <c r="AL62" s="31"/>
      <c r="BE62" s="199" t="s">
        <v>363</v>
      </c>
      <c r="BF62" s="200"/>
      <c r="BG62" s="201" t="s">
        <v>636</v>
      </c>
      <c r="BH62" s="202"/>
      <c r="BI62" s="202"/>
      <c r="BJ62" s="202"/>
      <c r="BK62" s="202"/>
      <c r="BL62" s="203"/>
      <c r="BM62" s="204">
        <v>850</v>
      </c>
      <c r="BN62" s="205"/>
      <c r="BO62" s="206"/>
      <c r="BP62" s="207"/>
      <c r="BQ62" s="205"/>
      <c r="BR62" s="206"/>
      <c r="BT62" s="199" t="s">
        <v>364</v>
      </c>
      <c r="BU62" s="200"/>
      <c r="BV62" s="201" t="s">
        <v>693</v>
      </c>
      <c r="BW62" s="202"/>
      <c r="BX62" s="202"/>
      <c r="BY62" s="202"/>
      <c r="BZ62" s="202"/>
      <c r="CA62" s="203"/>
      <c r="CB62" s="204">
        <v>440</v>
      </c>
      <c r="CC62" s="205"/>
      <c r="CD62" s="206"/>
      <c r="CE62" s="207"/>
      <c r="CF62" s="205"/>
      <c r="CG62" s="206"/>
      <c r="CI62" s="199" t="s">
        <v>365</v>
      </c>
      <c r="CJ62" s="200"/>
      <c r="CK62" s="201" t="s">
        <v>753</v>
      </c>
      <c r="CL62" s="202"/>
      <c r="CM62" s="202"/>
      <c r="CN62" s="202"/>
      <c r="CO62" s="202"/>
      <c r="CP62" s="203"/>
      <c r="CQ62" s="204">
        <v>950</v>
      </c>
      <c r="CR62" s="205"/>
      <c r="CS62" s="206"/>
      <c r="CT62" s="207"/>
      <c r="CU62" s="205"/>
      <c r="CV62" s="206"/>
    </row>
    <row r="63" spans="1:100" ht="12.75" customHeight="1" thickBot="1" x14ac:dyDescent="0.25">
      <c r="A63" s="281" t="s">
        <v>366</v>
      </c>
      <c r="B63" s="282"/>
      <c r="C63" s="282"/>
      <c r="D63" s="282"/>
      <c r="E63" s="282"/>
      <c r="F63" s="282"/>
      <c r="G63" s="282"/>
      <c r="H63" s="283"/>
      <c r="I63" s="263">
        <f>CQ20+CQ70+CQ67</f>
        <v>13125</v>
      </c>
      <c r="J63" s="263"/>
      <c r="K63" s="263"/>
      <c r="L63" s="263"/>
      <c r="M63" s="32" t="s">
        <v>43</v>
      </c>
      <c r="N63" s="33"/>
      <c r="O63" s="284"/>
      <c r="P63" s="285"/>
      <c r="Q63" s="286"/>
      <c r="AI63" s="31"/>
      <c r="AJ63" s="31"/>
      <c r="AK63" s="31"/>
      <c r="AL63" s="31"/>
      <c r="BE63" s="216" t="s">
        <v>367</v>
      </c>
      <c r="BF63" s="217"/>
      <c r="BG63" s="201" t="s">
        <v>637</v>
      </c>
      <c r="BH63" s="202"/>
      <c r="BI63" s="202"/>
      <c r="BJ63" s="202"/>
      <c r="BK63" s="202"/>
      <c r="BL63" s="203"/>
      <c r="BM63" s="204">
        <v>620</v>
      </c>
      <c r="BN63" s="205"/>
      <c r="BO63" s="206"/>
      <c r="BP63" s="207"/>
      <c r="BQ63" s="205"/>
      <c r="BR63" s="206"/>
      <c r="BT63" s="216" t="s">
        <v>368</v>
      </c>
      <c r="BU63" s="217"/>
      <c r="BV63" s="201" t="s">
        <v>694</v>
      </c>
      <c r="BW63" s="202"/>
      <c r="BX63" s="202"/>
      <c r="BY63" s="202"/>
      <c r="BZ63" s="202"/>
      <c r="CA63" s="203"/>
      <c r="CB63" s="204">
        <v>370</v>
      </c>
      <c r="CC63" s="205"/>
      <c r="CD63" s="206"/>
      <c r="CE63" s="207"/>
      <c r="CF63" s="205"/>
      <c r="CG63" s="206"/>
      <c r="CI63" s="199" t="s">
        <v>369</v>
      </c>
      <c r="CJ63" s="200"/>
      <c r="CK63" s="201" t="s">
        <v>754</v>
      </c>
      <c r="CL63" s="202"/>
      <c r="CM63" s="202"/>
      <c r="CN63" s="202"/>
      <c r="CO63" s="202"/>
      <c r="CP63" s="203"/>
      <c r="CQ63" s="204">
        <v>780</v>
      </c>
      <c r="CR63" s="205"/>
      <c r="CS63" s="206"/>
      <c r="CT63" s="207"/>
      <c r="CU63" s="205"/>
      <c r="CV63" s="206"/>
    </row>
    <row r="64" spans="1:100" ht="12.75" customHeight="1" x14ac:dyDescent="0.2">
      <c r="A64" s="260" t="s">
        <v>370</v>
      </c>
      <c r="B64" s="261"/>
      <c r="C64" s="261"/>
      <c r="D64" s="261"/>
      <c r="E64" s="261"/>
      <c r="F64" s="261"/>
      <c r="G64" s="261"/>
      <c r="H64" s="262"/>
      <c r="I64" s="263">
        <f>CQ22</f>
        <v>610</v>
      </c>
      <c r="J64" s="263"/>
      <c r="K64" s="263"/>
      <c r="L64" s="263"/>
      <c r="M64" s="32" t="s">
        <v>43</v>
      </c>
      <c r="N64" s="33"/>
      <c r="O64" s="264"/>
      <c r="P64" s="265"/>
      <c r="Q64" s="266"/>
      <c r="W64" s="267" t="s">
        <v>371</v>
      </c>
      <c r="X64" s="268"/>
      <c r="Y64" s="269"/>
      <c r="Z64" s="276" t="s">
        <v>372</v>
      </c>
      <c r="AA64" s="277"/>
      <c r="AB64" s="277"/>
      <c r="AC64" s="277"/>
      <c r="AD64" s="277"/>
      <c r="AE64" s="277"/>
      <c r="AF64" s="277"/>
      <c r="AG64" s="277"/>
      <c r="AH64" s="277"/>
      <c r="AI64" s="277"/>
      <c r="AJ64" s="278"/>
      <c r="AK64" s="279" t="s">
        <v>373</v>
      </c>
      <c r="AL64" s="277"/>
      <c r="AM64" s="278"/>
      <c r="AN64" s="279" t="s">
        <v>374</v>
      </c>
      <c r="AO64" s="277"/>
      <c r="AP64" s="280"/>
      <c r="BE64" s="216" t="s">
        <v>375</v>
      </c>
      <c r="BF64" s="217"/>
      <c r="BG64" s="201" t="s">
        <v>638</v>
      </c>
      <c r="BH64" s="202"/>
      <c r="BI64" s="202"/>
      <c r="BJ64" s="202"/>
      <c r="BK64" s="202"/>
      <c r="BL64" s="203"/>
      <c r="BM64" s="204">
        <v>350</v>
      </c>
      <c r="BN64" s="205"/>
      <c r="BO64" s="206"/>
      <c r="BP64" s="207"/>
      <c r="BQ64" s="205"/>
      <c r="BR64" s="206"/>
      <c r="BT64" s="199" t="s">
        <v>376</v>
      </c>
      <c r="BU64" s="200"/>
      <c r="BV64" s="201" t="s">
        <v>695</v>
      </c>
      <c r="BW64" s="202"/>
      <c r="BX64" s="202"/>
      <c r="BY64" s="202"/>
      <c r="BZ64" s="202"/>
      <c r="CA64" s="203"/>
      <c r="CB64" s="204">
        <v>440</v>
      </c>
      <c r="CC64" s="205"/>
      <c r="CD64" s="206"/>
      <c r="CE64" s="207"/>
      <c r="CF64" s="205"/>
      <c r="CG64" s="206"/>
      <c r="CI64" s="199" t="s">
        <v>377</v>
      </c>
      <c r="CJ64" s="200"/>
      <c r="CK64" s="201" t="s">
        <v>755</v>
      </c>
      <c r="CL64" s="202"/>
      <c r="CM64" s="202"/>
      <c r="CN64" s="202"/>
      <c r="CO64" s="202"/>
      <c r="CP64" s="203"/>
      <c r="CQ64" s="204">
        <v>770</v>
      </c>
      <c r="CR64" s="205"/>
      <c r="CS64" s="206"/>
      <c r="CT64" s="207"/>
      <c r="CU64" s="205"/>
      <c r="CV64" s="206"/>
    </row>
    <row r="65" spans="1:100" ht="12.75" customHeight="1" x14ac:dyDescent="0.2">
      <c r="A65" s="281" t="s">
        <v>378</v>
      </c>
      <c r="B65" s="282"/>
      <c r="C65" s="282"/>
      <c r="D65" s="282"/>
      <c r="E65" s="282"/>
      <c r="F65" s="282"/>
      <c r="G65" s="282"/>
      <c r="H65" s="283"/>
      <c r="I65" s="263">
        <f>SUM(H18,H28,H36,H46,V25,V27:X34,V40:X46,CJ80,V55)-CB23-H32-CB18-CB38-H42</f>
        <v>62790</v>
      </c>
      <c r="J65" s="263"/>
      <c r="K65" s="263"/>
      <c r="L65" s="263"/>
      <c r="M65" s="32" t="s">
        <v>43</v>
      </c>
      <c r="N65" s="33"/>
      <c r="O65" s="301"/>
      <c r="P65" s="301"/>
      <c r="Q65" s="302"/>
      <c r="W65" s="270"/>
      <c r="X65" s="271"/>
      <c r="Y65" s="272"/>
      <c r="Z65" s="303" t="s">
        <v>379</v>
      </c>
      <c r="AA65" s="288"/>
      <c r="AB65" s="288"/>
      <c r="AC65" s="288"/>
      <c r="AD65" s="288"/>
      <c r="AE65" s="288"/>
      <c r="AF65" s="288"/>
      <c r="AG65" s="288"/>
      <c r="AH65" s="288"/>
      <c r="AI65" s="288"/>
      <c r="AJ65" s="289"/>
      <c r="AK65" s="287">
        <v>2.7</v>
      </c>
      <c r="AL65" s="288"/>
      <c r="AM65" s="289"/>
      <c r="AN65" s="287">
        <v>3.5</v>
      </c>
      <c r="AO65" s="288"/>
      <c r="AP65" s="290"/>
      <c r="BE65" s="208" t="s">
        <v>380</v>
      </c>
      <c r="BF65" s="209"/>
      <c r="BG65" s="209"/>
      <c r="BH65" s="209"/>
      <c r="BI65" s="209"/>
      <c r="BJ65" s="209"/>
      <c r="BK65" s="209"/>
      <c r="BL65" s="209"/>
      <c r="BM65" s="210">
        <f>SUM(BM52:BO64)</f>
        <v>8165</v>
      </c>
      <c r="BN65" s="211"/>
      <c r="BO65" s="212"/>
      <c r="BP65" s="213" t="str">
        <f>IF(BM77="●","●",IF(COUNTA(BP52:BP64)=0,"",SUMIF(BP52:BP64,"●",BM52:BM64)+SUM(BP52:BP64)))</f>
        <v/>
      </c>
      <c r="BQ65" s="214"/>
      <c r="BR65" s="215"/>
      <c r="BT65" s="208" t="s">
        <v>381</v>
      </c>
      <c r="BU65" s="209"/>
      <c r="BV65" s="209"/>
      <c r="BW65" s="209"/>
      <c r="BX65" s="209"/>
      <c r="BY65" s="209"/>
      <c r="BZ65" s="209"/>
      <c r="CA65" s="209"/>
      <c r="CB65" s="210">
        <f>SUM(CB59:CD64)</f>
        <v>3250</v>
      </c>
      <c r="CC65" s="211"/>
      <c r="CD65" s="212"/>
      <c r="CE65" s="213" t="str">
        <f>IF(CP80="●","●",IF(COUNTA(CE59:CE64)=0,"",SUMIF(CE59:CE64,"●",CB59:CB64)+SUM(CE59:CE64)))</f>
        <v/>
      </c>
      <c r="CF65" s="214"/>
      <c r="CG65" s="215"/>
      <c r="CI65" s="199" t="s">
        <v>382</v>
      </c>
      <c r="CJ65" s="200"/>
      <c r="CK65" s="201" t="s">
        <v>756</v>
      </c>
      <c r="CL65" s="202"/>
      <c r="CM65" s="202"/>
      <c r="CN65" s="202"/>
      <c r="CO65" s="202"/>
      <c r="CP65" s="203"/>
      <c r="CQ65" s="204">
        <v>610</v>
      </c>
      <c r="CR65" s="205"/>
      <c r="CS65" s="206"/>
      <c r="CT65" s="207"/>
      <c r="CU65" s="205"/>
      <c r="CV65" s="206"/>
    </row>
    <row r="66" spans="1:100" ht="12.75" customHeight="1" x14ac:dyDescent="0.2">
      <c r="A66" s="260" t="s">
        <v>383</v>
      </c>
      <c r="B66" s="261"/>
      <c r="C66" s="261"/>
      <c r="D66" s="261"/>
      <c r="E66" s="261"/>
      <c r="F66" s="261"/>
      <c r="G66" s="261"/>
      <c r="H66" s="262"/>
      <c r="I66" s="263">
        <f>H32</f>
        <v>640</v>
      </c>
      <c r="J66" s="263"/>
      <c r="K66" s="263"/>
      <c r="L66" s="263"/>
      <c r="M66" s="32" t="s">
        <v>43</v>
      </c>
      <c r="N66" s="33"/>
      <c r="O66" s="291"/>
      <c r="P66" s="292"/>
      <c r="Q66" s="293"/>
      <c r="W66" s="270"/>
      <c r="X66" s="271"/>
      <c r="Y66" s="272"/>
      <c r="Z66" s="294" t="s">
        <v>384</v>
      </c>
      <c r="AA66" s="295"/>
      <c r="AB66" s="295"/>
      <c r="AC66" s="295"/>
      <c r="AD66" s="295"/>
      <c r="AE66" s="295"/>
      <c r="AF66" s="295"/>
      <c r="AG66" s="295"/>
      <c r="AH66" s="295"/>
      <c r="AI66" s="295"/>
      <c r="AJ66" s="296"/>
      <c r="AK66" s="297">
        <v>2.9</v>
      </c>
      <c r="AL66" s="298"/>
      <c r="AM66" s="299"/>
      <c r="AN66" s="297">
        <v>3.7</v>
      </c>
      <c r="AO66" s="298"/>
      <c r="AP66" s="300"/>
      <c r="BE66" s="199" t="s">
        <v>385</v>
      </c>
      <c r="BF66" s="200"/>
      <c r="BG66" s="201" t="s">
        <v>639</v>
      </c>
      <c r="BH66" s="202"/>
      <c r="BI66" s="202"/>
      <c r="BJ66" s="202"/>
      <c r="BK66" s="202"/>
      <c r="BL66" s="203"/>
      <c r="BM66" s="204">
        <v>640</v>
      </c>
      <c r="BN66" s="205"/>
      <c r="BO66" s="206"/>
      <c r="BP66" s="207"/>
      <c r="BQ66" s="205"/>
      <c r="BR66" s="206"/>
      <c r="BT66" s="199" t="s">
        <v>386</v>
      </c>
      <c r="BU66" s="200"/>
      <c r="BV66" s="201" t="s">
        <v>696</v>
      </c>
      <c r="BW66" s="202"/>
      <c r="BX66" s="202"/>
      <c r="BY66" s="202"/>
      <c r="BZ66" s="202"/>
      <c r="CA66" s="203"/>
      <c r="CB66" s="204">
        <v>685</v>
      </c>
      <c r="CC66" s="205"/>
      <c r="CD66" s="206"/>
      <c r="CE66" s="207"/>
      <c r="CF66" s="205"/>
      <c r="CG66" s="206"/>
      <c r="CI66" s="218" t="s">
        <v>387</v>
      </c>
      <c r="CJ66" s="200"/>
      <c r="CK66" s="201" t="s">
        <v>757</v>
      </c>
      <c r="CL66" s="202"/>
      <c r="CM66" s="202"/>
      <c r="CN66" s="202"/>
      <c r="CO66" s="202"/>
      <c r="CP66" s="203"/>
      <c r="CQ66" s="204">
        <v>440</v>
      </c>
      <c r="CR66" s="205"/>
      <c r="CS66" s="206"/>
      <c r="CT66" s="207"/>
      <c r="CU66" s="205"/>
      <c r="CV66" s="206"/>
    </row>
    <row r="67" spans="1:100" ht="12.75" customHeight="1" x14ac:dyDescent="0.2">
      <c r="A67" s="260" t="s">
        <v>388</v>
      </c>
      <c r="B67" s="261"/>
      <c r="C67" s="261"/>
      <c r="D67" s="261"/>
      <c r="E67" s="261"/>
      <c r="F67" s="261"/>
      <c r="G67" s="261"/>
      <c r="H67" s="262"/>
      <c r="I67" s="263">
        <f>SUM(V14,V47,H42,CB18,CB38)</f>
        <v>4145</v>
      </c>
      <c r="J67" s="263"/>
      <c r="K67" s="263"/>
      <c r="L67" s="263"/>
      <c r="M67" s="32" t="s">
        <v>43</v>
      </c>
      <c r="N67" s="33"/>
      <c r="O67" s="306"/>
      <c r="P67" s="306"/>
      <c r="Q67" s="307"/>
      <c r="W67" s="270"/>
      <c r="X67" s="271"/>
      <c r="Y67" s="272"/>
      <c r="Z67" s="294" t="s">
        <v>389</v>
      </c>
      <c r="AA67" s="295"/>
      <c r="AB67" s="295"/>
      <c r="AC67" s="295"/>
      <c r="AD67" s="295"/>
      <c r="AE67" s="295"/>
      <c r="AF67" s="295"/>
      <c r="AG67" s="295"/>
      <c r="AH67" s="295"/>
      <c r="AI67" s="295"/>
      <c r="AJ67" s="296"/>
      <c r="AK67" s="297">
        <v>3.3</v>
      </c>
      <c r="AL67" s="298"/>
      <c r="AM67" s="299"/>
      <c r="AN67" s="297">
        <v>4</v>
      </c>
      <c r="AO67" s="298"/>
      <c r="AP67" s="300"/>
      <c r="BE67" s="199" t="s">
        <v>390</v>
      </c>
      <c r="BF67" s="200"/>
      <c r="BG67" s="201" t="s">
        <v>640</v>
      </c>
      <c r="BH67" s="202"/>
      <c r="BI67" s="202"/>
      <c r="BJ67" s="202"/>
      <c r="BK67" s="202"/>
      <c r="BL67" s="203"/>
      <c r="BM67" s="204">
        <v>995</v>
      </c>
      <c r="BN67" s="205"/>
      <c r="BO67" s="206"/>
      <c r="BP67" s="207"/>
      <c r="BQ67" s="205"/>
      <c r="BR67" s="206"/>
      <c r="BT67" s="199" t="s">
        <v>391</v>
      </c>
      <c r="BU67" s="200"/>
      <c r="BV67" s="201" t="s">
        <v>697</v>
      </c>
      <c r="BW67" s="202"/>
      <c r="BX67" s="202"/>
      <c r="BY67" s="202"/>
      <c r="BZ67" s="202"/>
      <c r="CA67" s="203"/>
      <c r="CB67" s="204">
        <v>830</v>
      </c>
      <c r="CC67" s="205"/>
      <c r="CD67" s="206"/>
      <c r="CE67" s="207"/>
      <c r="CF67" s="205"/>
      <c r="CG67" s="206"/>
      <c r="CI67" s="208" t="s">
        <v>392</v>
      </c>
      <c r="CJ67" s="209"/>
      <c r="CK67" s="209"/>
      <c r="CL67" s="209"/>
      <c r="CM67" s="209"/>
      <c r="CN67" s="209"/>
      <c r="CO67" s="209"/>
      <c r="CP67" s="209"/>
      <c r="CQ67" s="210">
        <f>SUM(CQ57:CS66)</f>
        <v>7530</v>
      </c>
      <c r="CR67" s="211"/>
      <c r="CS67" s="212"/>
      <c r="CT67" s="213" t="str">
        <f>IF(CQ71="●","●",IF(COUNTA(CT57:CT66)=0,"",SUMIF(CT57:CT66,"●",CQ57:CQ66)+SUM(CT57:CT66)))</f>
        <v/>
      </c>
      <c r="CU67" s="214"/>
      <c r="CV67" s="215"/>
    </row>
    <row r="68" spans="1:100" ht="12.75" customHeight="1" x14ac:dyDescent="0.2">
      <c r="A68" s="281" t="s">
        <v>393</v>
      </c>
      <c r="B68" s="282"/>
      <c r="C68" s="282"/>
      <c r="D68" s="282"/>
      <c r="E68" s="282"/>
      <c r="F68" s="282"/>
      <c r="G68" s="282"/>
      <c r="H68" s="283"/>
      <c r="I68" s="263">
        <f>SUM(V15:X24,V39,V51,AR52,BG77)-BM34</f>
        <v>92285</v>
      </c>
      <c r="J68" s="263"/>
      <c r="K68" s="263"/>
      <c r="L68" s="263"/>
      <c r="M68" s="32" t="s">
        <v>43</v>
      </c>
      <c r="N68" s="33"/>
      <c r="O68" s="304" t="s">
        <v>394</v>
      </c>
      <c r="P68" s="304"/>
      <c r="Q68" s="305"/>
      <c r="W68" s="270"/>
      <c r="X68" s="271"/>
      <c r="Y68" s="272"/>
      <c r="Z68" s="294" t="s">
        <v>395</v>
      </c>
      <c r="AA68" s="295"/>
      <c r="AB68" s="295"/>
      <c r="AC68" s="295"/>
      <c r="AD68" s="295"/>
      <c r="AE68" s="295"/>
      <c r="AF68" s="295"/>
      <c r="AG68" s="295"/>
      <c r="AH68" s="295"/>
      <c r="AI68" s="295"/>
      <c r="AJ68" s="296"/>
      <c r="AK68" s="297">
        <v>4</v>
      </c>
      <c r="AL68" s="298"/>
      <c r="AM68" s="298"/>
      <c r="AN68" s="321">
        <v>5.0999999999999996</v>
      </c>
      <c r="AO68" s="295"/>
      <c r="AP68" s="322"/>
      <c r="BE68" s="199" t="s">
        <v>396</v>
      </c>
      <c r="BF68" s="200"/>
      <c r="BG68" s="201" t="s">
        <v>641</v>
      </c>
      <c r="BH68" s="202"/>
      <c r="BI68" s="202"/>
      <c r="BJ68" s="202"/>
      <c r="BK68" s="202"/>
      <c r="BL68" s="203"/>
      <c r="BM68" s="204">
        <v>775</v>
      </c>
      <c r="BN68" s="205"/>
      <c r="BO68" s="206"/>
      <c r="BP68" s="207"/>
      <c r="BQ68" s="205"/>
      <c r="BR68" s="206"/>
      <c r="BT68" s="199" t="s">
        <v>397</v>
      </c>
      <c r="BU68" s="200"/>
      <c r="BV68" s="201" t="s">
        <v>698</v>
      </c>
      <c r="BW68" s="202"/>
      <c r="BX68" s="202"/>
      <c r="BY68" s="202"/>
      <c r="BZ68" s="202"/>
      <c r="CA68" s="203"/>
      <c r="CB68" s="204">
        <v>760</v>
      </c>
      <c r="CC68" s="205"/>
      <c r="CD68" s="206"/>
      <c r="CE68" s="207"/>
      <c r="CF68" s="205"/>
      <c r="CG68" s="206"/>
      <c r="CI68" s="218" t="s">
        <v>398</v>
      </c>
      <c r="CJ68" s="200"/>
      <c r="CK68" s="201" t="s">
        <v>758</v>
      </c>
      <c r="CL68" s="202"/>
      <c r="CM68" s="202"/>
      <c r="CN68" s="202"/>
      <c r="CO68" s="202"/>
      <c r="CP68" s="203"/>
      <c r="CQ68" s="204">
        <v>490</v>
      </c>
      <c r="CR68" s="205"/>
      <c r="CS68" s="206"/>
      <c r="CT68" s="207"/>
      <c r="CU68" s="205"/>
      <c r="CV68" s="206"/>
    </row>
    <row r="69" spans="1:100" ht="12.75" customHeight="1" thickBot="1" x14ac:dyDescent="0.25">
      <c r="A69" s="308" t="s">
        <v>399</v>
      </c>
      <c r="B69" s="309"/>
      <c r="C69" s="309"/>
      <c r="D69" s="309"/>
      <c r="E69" s="309"/>
      <c r="F69" s="309"/>
      <c r="G69" s="309"/>
      <c r="H69" s="310"/>
      <c r="I69" s="311">
        <f>SUM(V38,BM34,CB23)</f>
        <v>2815</v>
      </c>
      <c r="J69" s="311"/>
      <c r="K69" s="311"/>
      <c r="L69" s="311"/>
      <c r="M69" s="13" t="s">
        <v>43</v>
      </c>
      <c r="N69" s="34"/>
      <c r="O69" s="312"/>
      <c r="P69" s="312"/>
      <c r="Q69" s="313"/>
      <c r="W69" s="270"/>
      <c r="X69" s="271"/>
      <c r="Y69" s="272"/>
      <c r="Z69" s="314" t="s">
        <v>400</v>
      </c>
      <c r="AA69" s="315"/>
      <c r="AB69" s="315"/>
      <c r="AC69" s="315"/>
      <c r="AD69" s="315"/>
      <c r="AE69" s="315"/>
      <c r="AF69" s="315"/>
      <c r="AG69" s="315"/>
      <c r="AH69" s="315"/>
      <c r="AI69" s="315"/>
      <c r="AJ69" s="316"/>
      <c r="AK69" s="317">
        <v>4.4000000000000004</v>
      </c>
      <c r="AL69" s="318"/>
      <c r="AM69" s="319"/>
      <c r="AN69" s="317">
        <v>5.5</v>
      </c>
      <c r="AO69" s="318"/>
      <c r="AP69" s="320"/>
      <c r="BE69" s="199" t="s">
        <v>401</v>
      </c>
      <c r="BF69" s="200"/>
      <c r="BG69" s="201" t="s">
        <v>642</v>
      </c>
      <c r="BH69" s="202"/>
      <c r="BI69" s="202"/>
      <c r="BJ69" s="202"/>
      <c r="BK69" s="202"/>
      <c r="BL69" s="203"/>
      <c r="BM69" s="204">
        <v>970</v>
      </c>
      <c r="BN69" s="205"/>
      <c r="BO69" s="206"/>
      <c r="BP69" s="207"/>
      <c r="BQ69" s="205"/>
      <c r="BR69" s="206"/>
      <c r="BT69" s="199" t="s">
        <v>402</v>
      </c>
      <c r="BU69" s="200"/>
      <c r="BV69" s="201" t="s">
        <v>699</v>
      </c>
      <c r="BW69" s="202"/>
      <c r="BX69" s="202"/>
      <c r="BY69" s="202"/>
      <c r="BZ69" s="202"/>
      <c r="CA69" s="203"/>
      <c r="CB69" s="204">
        <v>670</v>
      </c>
      <c r="CC69" s="205"/>
      <c r="CD69" s="206"/>
      <c r="CE69" s="207"/>
      <c r="CF69" s="205"/>
      <c r="CG69" s="206"/>
      <c r="CI69" s="218" t="s">
        <v>403</v>
      </c>
      <c r="CJ69" s="200"/>
      <c r="CK69" s="201" t="s">
        <v>759</v>
      </c>
      <c r="CL69" s="202"/>
      <c r="CM69" s="202"/>
      <c r="CN69" s="202"/>
      <c r="CO69" s="202"/>
      <c r="CP69" s="203"/>
      <c r="CQ69" s="204">
        <v>830</v>
      </c>
      <c r="CR69" s="205"/>
      <c r="CS69" s="206"/>
      <c r="CT69" s="207"/>
      <c r="CU69" s="205"/>
      <c r="CV69" s="206"/>
    </row>
    <row r="70" spans="1:100" ht="12.75" customHeight="1" thickBot="1" x14ac:dyDescent="0.25">
      <c r="A70" s="329" t="s">
        <v>316</v>
      </c>
      <c r="B70" s="330"/>
      <c r="C70" s="330"/>
      <c r="D70" s="330"/>
      <c r="E70" s="330"/>
      <c r="F70" s="330"/>
      <c r="G70" s="330"/>
      <c r="H70" s="331"/>
      <c r="I70" s="332">
        <f>SUM(I62:I69)</f>
        <v>198790</v>
      </c>
      <c r="J70" s="332"/>
      <c r="K70" s="332"/>
      <c r="L70" s="332"/>
      <c r="M70" s="35" t="s">
        <v>404</v>
      </c>
      <c r="N70" s="35"/>
      <c r="O70" s="333"/>
      <c r="P70" s="333"/>
      <c r="Q70" s="334"/>
      <c r="W70" s="270"/>
      <c r="X70" s="271"/>
      <c r="Y70" s="272"/>
      <c r="Z70" s="335" t="s">
        <v>405</v>
      </c>
      <c r="AA70" s="336"/>
      <c r="AB70" s="336"/>
      <c r="AC70" s="336"/>
      <c r="AD70" s="336"/>
      <c r="AE70" s="336"/>
      <c r="AF70" s="336"/>
      <c r="AG70" s="336"/>
      <c r="AH70" s="336"/>
      <c r="AI70" s="336"/>
      <c r="AJ70" s="336"/>
      <c r="AK70" s="336"/>
      <c r="AL70" s="336"/>
      <c r="AM70" s="336"/>
      <c r="AN70" s="336"/>
      <c r="AO70" s="336"/>
      <c r="AP70" s="337"/>
      <c r="BE70" s="199" t="s">
        <v>406</v>
      </c>
      <c r="BF70" s="200"/>
      <c r="BG70" s="201" t="s">
        <v>643</v>
      </c>
      <c r="BH70" s="202"/>
      <c r="BI70" s="202"/>
      <c r="BJ70" s="202"/>
      <c r="BK70" s="202"/>
      <c r="BL70" s="203"/>
      <c r="BM70" s="204">
        <v>770</v>
      </c>
      <c r="BN70" s="205"/>
      <c r="BO70" s="206"/>
      <c r="BP70" s="207"/>
      <c r="BQ70" s="205"/>
      <c r="BR70" s="206"/>
      <c r="BT70" s="199" t="s">
        <v>407</v>
      </c>
      <c r="BU70" s="200"/>
      <c r="BV70" s="201" t="s">
        <v>700</v>
      </c>
      <c r="BW70" s="202"/>
      <c r="BX70" s="202"/>
      <c r="BY70" s="202"/>
      <c r="BZ70" s="202"/>
      <c r="CA70" s="203"/>
      <c r="CB70" s="204">
        <v>495</v>
      </c>
      <c r="CC70" s="205"/>
      <c r="CD70" s="206"/>
      <c r="CE70" s="207"/>
      <c r="CF70" s="205"/>
      <c r="CG70" s="206"/>
      <c r="CI70" s="219" t="s">
        <v>408</v>
      </c>
      <c r="CJ70" s="220"/>
      <c r="CK70" s="220"/>
      <c r="CL70" s="220"/>
      <c r="CM70" s="220"/>
      <c r="CN70" s="220"/>
      <c r="CO70" s="220"/>
      <c r="CP70" s="220"/>
      <c r="CQ70" s="221">
        <f>SUM(CQ68:CS69)</f>
        <v>1320</v>
      </c>
      <c r="CR70" s="222"/>
      <c r="CS70" s="223"/>
      <c r="CT70" s="227" t="str">
        <f>IF(CQ71="●","●",IF(COUNTA(CT68:CT69)=0,"",SUMIF(CT68:CT69,"●",CQ68:CQ69)+SUM(CT68:CT69)))</f>
        <v/>
      </c>
      <c r="CU70" s="228"/>
      <c r="CV70" s="229"/>
    </row>
    <row r="71" spans="1:100" ht="12.75" customHeight="1" x14ac:dyDescent="0.2">
      <c r="A71" s="323" t="s">
        <v>409</v>
      </c>
      <c r="B71" s="324"/>
      <c r="C71" s="324"/>
      <c r="D71" s="324"/>
      <c r="E71" s="324"/>
      <c r="F71" s="324"/>
      <c r="G71" s="324"/>
      <c r="H71" s="324"/>
      <c r="I71" s="324"/>
      <c r="J71" s="324"/>
      <c r="K71" s="324"/>
      <c r="L71" s="324"/>
      <c r="M71" s="324"/>
      <c r="N71" s="324"/>
      <c r="O71" s="324"/>
      <c r="P71" s="324"/>
      <c r="Q71" s="325"/>
      <c r="W71" s="270"/>
      <c r="X71" s="271"/>
      <c r="Y71" s="272"/>
      <c r="Z71" s="338"/>
      <c r="AA71" s="339"/>
      <c r="AB71" s="339"/>
      <c r="AC71" s="339"/>
      <c r="AD71" s="339"/>
      <c r="AE71" s="339"/>
      <c r="AF71" s="339"/>
      <c r="AG71" s="339"/>
      <c r="AH71" s="339"/>
      <c r="AI71" s="339"/>
      <c r="AJ71" s="339"/>
      <c r="AK71" s="339"/>
      <c r="AL71" s="339"/>
      <c r="AM71" s="339"/>
      <c r="AN71" s="339"/>
      <c r="AO71" s="339"/>
      <c r="AP71" s="340"/>
      <c r="BE71" s="199" t="s">
        <v>410</v>
      </c>
      <c r="BF71" s="200"/>
      <c r="BG71" s="201" t="s">
        <v>644</v>
      </c>
      <c r="BH71" s="202"/>
      <c r="BI71" s="202"/>
      <c r="BJ71" s="202"/>
      <c r="BK71" s="202"/>
      <c r="BL71" s="203"/>
      <c r="BM71" s="204">
        <v>580</v>
      </c>
      <c r="BN71" s="205"/>
      <c r="BO71" s="206"/>
      <c r="BP71" s="207"/>
      <c r="BQ71" s="205"/>
      <c r="BR71" s="206"/>
      <c r="BT71" s="199" t="s">
        <v>411</v>
      </c>
      <c r="BU71" s="200"/>
      <c r="BV71" s="201" t="s">
        <v>701</v>
      </c>
      <c r="BW71" s="202"/>
      <c r="BX71" s="202"/>
      <c r="BY71" s="202"/>
      <c r="BZ71" s="202"/>
      <c r="CA71" s="203"/>
      <c r="CB71" s="204">
        <v>390</v>
      </c>
      <c r="CC71" s="205"/>
      <c r="CD71" s="206"/>
      <c r="CE71" s="207"/>
      <c r="CF71" s="205"/>
      <c r="CG71" s="206"/>
      <c r="CI71" s="230" t="s">
        <v>316</v>
      </c>
      <c r="CJ71" s="231"/>
      <c r="CK71" s="236">
        <f>CQ20+CQ29+CQ37+CQ49+CQ56+CQ67+CQ70</f>
        <v>34765</v>
      </c>
      <c r="CL71" s="236"/>
      <c r="CM71" s="236"/>
      <c r="CN71" s="236"/>
      <c r="CO71" s="236"/>
      <c r="CP71" s="236"/>
      <c r="CQ71" s="239"/>
      <c r="CR71" s="239"/>
      <c r="CS71" s="239"/>
      <c r="CT71" s="240"/>
      <c r="CU71" s="241"/>
      <c r="CV71" s="242"/>
    </row>
    <row r="72" spans="1:100" ht="12.75" customHeight="1" thickBot="1" x14ac:dyDescent="0.25">
      <c r="A72" s="326"/>
      <c r="B72" s="327"/>
      <c r="C72" s="327"/>
      <c r="D72" s="327"/>
      <c r="E72" s="327"/>
      <c r="F72" s="327"/>
      <c r="G72" s="327"/>
      <c r="H72" s="327"/>
      <c r="I72" s="327"/>
      <c r="J72" s="327"/>
      <c r="K72" s="327"/>
      <c r="L72" s="327"/>
      <c r="M72" s="327"/>
      <c r="N72" s="327"/>
      <c r="O72" s="327"/>
      <c r="P72" s="327"/>
      <c r="Q72" s="328"/>
      <c r="W72" s="270"/>
      <c r="X72" s="271"/>
      <c r="Y72" s="272"/>
      <c r="Z72" s="338"/>
      <c r="AA72" s="339"/>
      <c r="AB72" s="339"/>
      <c r="AC72" s="339"/>
      <c r="AD72" s="339"/>
      <c r="AE72" s="339"/>
      <c r="AF72" s="339"/>
      <c r="AG72" s="339"/>
      <c r="AH72" s="339"/>
      <c r="AI72" s="339"/>
      <c r="AJ72" s="339"/>
      <c r="AK72" s="339"/>
      <c r="AL72" s="339"/>
      <c r="AM72" s="339"/>
      <c r="AN72" s="339"/>
      <c r="AO72" s="339"/>
      <c r="AP72" s="340"/>
      <c r="BE72" s="199" t="s">
        <v>412</v>
      </c>
      <c r="BF72" s="200"/>
      <c r="BG72" s="201" t="s">
        <v>645</v>
      </c>
      <c r="BH72" s="202"/>
      <c r="BI72" s="202"/>
      <c r="BJ72" s="202"/>
      <c r="BK72" s="202"/>
      <c r="BL72" s="203"/>
      <c r="BM72" s="204">
        <v>620</v>
      </c>
      <c r="BN72" s="205"/>
      <c r="BO72" s="206"/>
      <c r="BP72" s="207"/>
      <c r="BQ72" s="205"/>
      <c r="BR72" s="206"/>
      <c r="BT72" s="199" t="s">
        <v>413</v>
      </c>
      <c r="BU72" s="200"/>
      <c r="BV72" s="201" t="s">
        <v>702</v>
      </c>
      <c r="BW72" s="202"/>
      <c r="BX72" s="202"/>
      <c r="BY72" s="202"/>
      <c r="BZ72" s="202"/>
      <c r="CA72" s="203"/>
      <c r="CB72" s="204">
        <v>550</v>
      </c>
      <c r="CC72" s="205"/>
      <c r="CD72" s="206"/>
      <c r="CE72" s="207"/>
      <c r="CF72" s="205"/>
      <c r="CG72" s="206"/>
      <c r="CI72" s="232"/>
      <c r="CJ72" s="233"/>
      <c r="CK72" s="237"/>
      <c r="CL72" s="237"/>
      <c r="CM72" s="237"/>
      <c r="CN72" s="237"/>
      <c r="CO72" s="237"/>
      <c r="CP72" s="237"/>
      <c r="CQ72" s="240"/>
      <c r="CR72" s="240"/>
      <c r="CS72" s="240"/>
      <c r="CT72" s="240"/>
      <c r="CU72" s="241"/>
      <c r="CV72" s="242"/>
    </row>
    <row r="73" spans="1:100" ht="12.75" customHeight="1" thickBot="1" x14ac:dyDescent="0.25">
      <c r="W73" s="270"/>
      <c r="X73" s="271"/>
      <c r="Y73" s="272"/>
      <c r="Z73" s="338"/>
      <c r="AA73" s="339"/>
      <c r="AB73" s="339"/>
      <c r="AC73" s="339"/>
      <c r="AD73" s="339"/>
      <c r="AE73" s="339"/>
      <c r="AF73" s="339"/>
      <c r="AG73" s="339"/>
      <c r="AH73" s="339"/>
      <c r="AI73" s="339"/>
      <c r="AJ73" s="339"/>
      <c r="AK73" s="339"/>
      <c r="AL73" s="339"/>
      <c r="AM73" s="339"/>
      <c r="AN73" s="339"/>
      <c r="AO73" s="339"/>
      <c r="AP73" s="340"/>
      <c r="BE73" s="199" t="s">
        <v>414</v>
      </c>
      <c r="BF73" s="200"/>
      <c r="BG73" s="201" t="s">
        <v>646</v>
      </c>
      <c r="BH73" s="202"/>
      <c r="BI73" s="202"/>
      <c r="BJ73" s="202"/>
      <c r="BK73" s="202"/>
      <c r="BL73" s="203"/>
      <c r="BM73" s="204">
        <v>715</v>
      </c>
      <c r="BN73" s="205"/>
      <c r="BO73" s="206"/>
      <c r="BP73" s="207"/>
      <c r="BQ73" s="205"/>
      <c r="BR73" s="206"/>
      <c r="BT73" s="208" t="s">
        <v>415</v>
      </c>
      <c r="BU73" s="209"/>
      <c r="BV73" s="209"/>
      <c r="BW73" s="209"/>
      <c r="BX73" s="209"/>
      <c r="BY73" s="209"/>
      <c r="BZ73" s="209"/>
      <c r="CA73" s="209"/>
      <c r="CB73" s="210">
        <f>SUM(CB66:CD72)</f>
        <v>4380</v>
      </c>
      <c r="CC73" s="211"/>
      <c r="CD73" s="212"/>
      <c r="CE73" s="213" t="str">
        <f>IF(CP80="●","●",IF(COUNTA(CE66:CE72)=0,"",SUMIF(CE66:CE72,"●",CB66:CB72)+SUM(CE66:CE72)))</f>
        <v/>
      </c>
      <c r="CF73" s="214"/>
      <c r="CG73" s="215"/>
      <c r="CI73" s="234"/>
      <c r="CJ73" s="235"/>
      <c r="CK73" s="238"/>
      <c r="CL73" s="238"/>
      <c r="CM73" s="238"/>
      <c r="CN73" s="238"/>
      <c r="CO73" s="238"/>
      <c r="CP73" s="238"/>
      <c r="CQ73" s="243"/>
      <c r="CR73" s="243"/>
      <c r="CS73" s="243"/>
      <c r="CT73" s="243"/>
      <c r="CU73" s="244"/>
      <c r="CV73" s="245"/>
    </row>
    <row r="74" spans="1:100" ht="12.75" customHeight="1" thickBot="1" x14ac:dyDescent="0.25">
      <c r="A74" s="354" t="s">
        <v>416</v>
      </c>
      <c r="B74" s="355"/>
      <c r="C74" s="355"/>
      <c r="D74" s="355"/>
      <c r="E74" s="358" t="s">
        <v>417</v>
      </c>
      <c r="F74" s="358"/>
      <c r="G74" s="358"/>
      <c r="H74" s="358"/>
      <c r="I74" s="358"/>
      <c r="J74" s="358"/>
      <c r="K74" s="358"/>
      <c r="L74" s="358"/>
      <c r="M74" s="358"/>
      <c r="N74" s="358"/>
      <c r="O74" s="358"/>
      <c r="P74" s="358"/>
      <c r="Q74" s="358"/>
      <c r="R74" s="358"/>
      <c r="S74" s="358"/>
      <c r="T74" s="358"/>
      <c r="U74" s="359"/>
      <c r="W74" s="273"/>
      <c r="X74" s="274"/>
      <c r="Y74" s="275"/>
      <c r="Z74" s="341"/>
      <c r="AA74" s="342"/>
      <c r="AB74" s="342"/>
      <c r="AC74" s="342"/>
      <c r="AD74" s="342"/>
      <c r="AE74" s="342"/>
      <c r="AF74" s="342"/>
      <c r="AG74" s="342"/>
      <c r="AH74" s="342"/>
      <c r="AI74" s="342"/>
      <c r="AJ74" s="342"/>
      <c r="AK74" s="342"/>
      <c r="AL74" s="342"/>
      <c r="AM74" s="342"/>
      <c r="AN74" s="342"/>
      <c r="AO74" s="342"/>
      <c r="AP74" s="343"/>
      <c r="BE74" s="199" t="s">
        <v>418</v>
      </c>
      <c r="BF74" s="200"/>
      <c r="BG74" s="201" t="s">
        <v>647</v>
      </c>
      <c r="BH74" s="202"/>
      <c r="BI74" s="202"/>
      <c r="BJ74" s="202"/>
      <c r="BK74" s="202"/>
      <c r="BL74" s="203"/>
      <c r="BM74" s="204">
        <v>210</v>
      </c>
      <c r="BN74" s="205"/>
      <c r="BO74" s="206"/>
      <c r="BP74" s="207"/>
      <c r="BQ74" s="205"/>
      <c r="BR74" s="206"/>
      <c r="BT74" s="199" t="s">
        <v>419</v>
      </c>
      <c r="BU74" s="200"/>
      <c r="BV74" s="201" t="s">
        <v>703</v>
      </c>
      <c r="BW74" s="202"/>
      <c r="BX74" s="202"/>
      <c r="BY74" s="202"/>
      <c r="BZ74" s="202"/>
      <c r="CA74" s="203"/>
      <c r="CB74" s="204">
        <v>710</v>
      </c>
      <c r="CC74" s="205"/>
      <c r="CD74" s="206"/>
      <c r="CE74" s="207"/>
      <c r="CF74" s="205"/>
      <c r="CG74" s="206"/>
    </row>
    <row r="75" spans="1:100" ht="12.75" customHeight="1" thickBot="1" x14ac:dyDescent="0.25">
      <c r="A75" s="356"/>
      <c r="B75" s="357"/>
      <c r="C75" s="357"/>
      <c r="D75" s="357"/>
      <c r="E75" s="352" t="s">
        <v>420</v>
      </c>
      <c r="F75" s="352"/>
      <c r="G75" s="352"/>
      <c r="H75" s="352"/>
      <c r="I75" s="352"/>
      <c r="J75" s="352"/>
      <c r="K75" s="352"/>
      <c r="L75" s="352"/>
      <c r="M75" s="352"/>
      <c r="N75" s="352"/>
      <c r="O75" s="352"/>
      <c r="P75" s="352"/>
      <c r="Q75" s="352"/>
      <c r="R75" s="352"/>
      <c r="S75" s="352"/>
      <c r="T75" s="352"/>
      <c r="U75" s="353"/>
      <c r="W75" t="s">
        <v>421</v>
      </c>
      <c r="AG75" s="37"/>
      <c r="AH75" s="37"/>
      <c r="BE75" s="199" t="s">
        <v>422</v>
      </c>
      <c r="BF75" s="200"/>
      <c r="BG75" s="201" t="s">
        <v>648</v>
      </c>
      <c r="BH75" s="202"/>
      <c r="BI75" s="202"/>
      <c r="BJ75" s="202"/>
      <c r="BK75" s="202"/>
      <c r="BL75" s="203"/>
      <c r="BM75" s="204">
        <v>965</v>
      </c>
      <c r="BN75" s="205"/>
      <c r="BO75" s="206"/>
      <c r="BP75" s="207"/>
      <c r="BQ75" s="205"/>
      <c r="BR75" s="206"/>
      <c r="BT75" s="199" t="s">
        <v>423</v>
      </c>
      <c r="BU75" s="200"/>
      <c r="BV75" s="201" t="s">
        <v>704</v>
      </c>
      <c r="BW75" s="202"/>
      <c r="BX75" s="202"/>
      <c r="BY75" s="202"/>
      <c r="BZ75" s="202"/>
      <c r="CA75" s="203"/>
      <c r="CB75" s="204">
        <v>950</v>
      </c>
      <c r="CC75" s="205"/>
      <c r="CD75" s="206"/>
      <c r="CE75" s="207"/>
      <c r="CF75" s="205"/>
      <c r="CG75" s="206"/>
    </row>
    <row r="76" spans="1:100" ht="12.75" customHeight="1" thickBot="1" x14ac:dyDescent="0.25">
      <c r="A76" s="344" t="s">
        <v>424</v>
      </c>
      <c r="B76" s="345"/>
      <c r="C76" s="345"/>
      <c r="D76" s="345"/>
      <c r="E76" s="348" t="s">
        <v>425</v>
      </c>
      <c r="F76" s="348"/>
      <c r="G76" s="348"/>
      <c r="H76" s="348"/>
      <c r="I76" s="348"/>
      <c r="J76" s="348"/>
      <c r="K76" s="348"/>
      <c r="L76" s="348"/>
      <c r="M76" s="348"/>
      <c r="N76" s="348"/>
      <c r="O76" s="348"/>
      <c r="P76" s="348"/>
      <c r="Q76" s="348"/>
      <c r="R76" s="348"/>
      <c r="S76" s="348"/>
      <c r="T76" s="348"/>
      <c r="U76" s="349"/>
      <c r="W76" t="s">
        <v>426</v>
      </c>
      <c r="BE76" s="219" t="s">
        <v>427</v>
      </c>
      <c r="BF76" s="220"/>
      <c r="BG76" s="220"/>
      <c r="BH76" s="220"/>
      <c r="BI76" s="220"/>
      <c r="BJ76" s="220"/>
      <c r="BK76" s="220"/>
      <c r="BL76" s="220"/>
      <c r="BM76" s="221">
        <f>SUM(BM66:BO75)</f>
        <v>7240</v>
      </c>
      <c r="BN76" s="222"/>
      <c r="BO76" s="223"/>
      <c r="BP76" s="227" t="str">
        <f>IF(BM77="●","●",IF(COUNTA(BP66:BP75)=0,"",SUMIF(BP66:BP75,"●",BM66:BM75)+SUM(BP66:BP75)))</f>
        <v/>
      </c>
      <c r="BQ76" s="228"/>
      <c r="BR76" s="229"/>
      <c r="BT76" s="199" t="s">
        <v>428</v>
      </c>
      <c r="BU76" s="200"/>
      <c r="BV76" s="201" t="s">
        <v>705</v>
      </c>
      <c r="BW76" s="202"/>
      <c r="BX76" s="202"/>
      <c r="BY76" s="202"/>
      <c r="BZ76" s="202"/>
      <c r="CA76" s="203"/>
      <c r="CB76" s="204">
        <v>480</v>
      </c>
      <c r="CC76" s="205"/>
      <c r="CD76" s="206"/>
      <c r="CE76" s="207"/>
      <c r="CF76" s="205"/>
      <c r="CG76" s="206"/>
    </row>
    <row r="77" spans="1:100" ht="12.75" customHeight="1" thickTop="1" x14ac:dyDescent="0.2">
      <c r="A77" s="346"/>
      <c r="B77" s="347"/>
      <c r="C77" s="347"/>
      <c r="D77" s="347"/>
      <c r="E77" s="350"/>
      <c r="F77" s="350"/>
      <c r="G77" s="350"/>
      <c r="H77" s="350"/>
      <c r="I77" s="350"/>
      <c r="J77" s="350"/>
      <c r="K77" s="350"/>
      <c r="L77" s="350"/>
      <c r="M77" s="350"/>
      <c r="N77" s="350"/>
      <c r="O77" s="350"/>
      <c r="P77" s="350"/>
      <c r="Q77" s="350"/>
      <c r="R77" s="350"/>
      <c r="S77" s="350"/>
      <c r="T77" s="350"/>
      <c r="U77" s="351"/>
      <c r="W77" t="s">
        <v>429</v>
      </c>
      <c r="BE77" s="230" t="s">
        <v>316</v>
      </c>
      <c r="BF77" s="231"/>
      <c r="BG77" s="236">
        <f>BM28+BM33+BM42+BM51+BM65+BM76</f>
        <v>39695</v>
      </c>
      <c r="BH77" s="236"/>
      <c r="BI77" s="236"/>
      <c r="BJ77" s="236"/>
      <c r="BK77" s="236"/>
      <c r="BL77" s="236"/>
      <c r="BM77" s="239"/>
      <c r="BN77" s="239"/>
      <c r="BO77" s="239"/>
      <c r="BP77" s="240"/>
      <c r="BQ77" s="241"/>
      <c r="BR77" s="242"/>
      <c r="BT77" s="199" t="s">
        <v>430</v>
      </c>
      <c r="BU77" s="200"/>
      <c r="BV77" s="201" t="s">
        <v>706</v>
      </c>
      <c r="BW77" s="202"/>
      <c r="BX77" s="202"/>
      <c r="BY77" s="202"/>
      <c r="BZ77" s="202"/>
      <c r="CA77" s="203"/>
      <c r="CB77" s="204">
        <v>340</v>
      </c>
      <c r="CC77" s="205"/>
      <c r="CD77" s="206"/>
      <c r="CE77" s="207"/>
      <c r="CF77" s="205"/>
      <c r="CG77" s="206"/>
    </row>
    <row r="78" spans="1:100" ht="12.75" customHeight="1" x14ac:dyDescent="0.2">
      <c r="A78" s="360" t="s">
        <v>431</v>
      </c>
      <c r="B78" s="361"/>
      <c r="C78" s="361"/>
      <c r="D78" s="361"/>
      <c r="E78" s="361"/>
      <c r="F78" s="361"/>
      <c r="G78" s="361"/>
      <c r="H78" s="361"/>
      <c r="I78" s="361"/>
      <c r="J78" s="361"/>
      <c r="K78" s="361"/>
      <c r="L78" s="361"/>
      <c r="M78" s="361"/>
      <c r="N78" s="361"/>
      <c r="O78" s="361"/>
      <c r="P78" s="361"/>
      <c r="Q78" s="361"/>
      <c r="R78" s="361"/>
      <c r="S78" s="361"/>
      <c r="T78" s="361"/>
      <c r="U78" s="362"/>
      <c r="W78" t="s">
        <v>432</v>
      </c>
      <c r="BE78" s="232"/>
      <c r="BF78" s="233"/>
      <c r="BG78" s="237"/>
      <c r="BH78" s="237"/>
      <c r="BI78" s="237"/>
      <c r="BJ78" s="237"/>
      <c r="BK78" s="237"/>
      <c r="BL78" s="237"/>
      <c r="BM78" s="240"/>
      <c r="BN78" s="240"/>
      <c r="BO78" s="240"/>
      <c r="BP78" s="240"/>
      <c r="BQ78" s="241"/>
      <c r="BR78" s="242"/>
      <c r="BT78" s="208" t="s">
        <v>433</v>
      </c>
      <c r="BU78" s="209"/>
      <c r="BV78" s="209"/>
      <c r="BW78" s="209"/>
      <c r="BX78" s="209"/>
      <c r="BY78" s="209"/>
      <c r="BZ78" s="209"/>
      <c r="CA78" s="209"/>
      <c r="CB78" s="210">
        <f>SUM(CB74:CD77)</f>
        <v>2480</v>
      </c>
      <c r="CC78" s="211"/>
      <c r="CD78" s="212"/>
      <c r="CE78" s="213" t="str">
        <f>IF(CP80="●","●",IF(COUNTA(CE74:CE77)=0,"",SUMIF(CE74:CE77,"●",CB74:CB77)+SUM(CE74:CE77)))</f>
        <v/>
      </c>
      <c r="CF78" s="214"/>
      <c r="CG78" s="215"/>
    </row>
    <row r="79" spans="1:100" ht="12.75" customHeight="1" thickBot="1" x14ac:dyDescent="0.25">
      <c r="A79" s="38"/>
      <c r="B79" s="39"/>
      <c r="C79" s="39"/>
      <c r="D79" s="39"/>
      <c r="E79" s="363" t="s">
        <v>434</v>
      </c>
      <c r="F79" s="363"/>
      <c r="G79" s="363"/>
      <c r="H79" s="363"/>
      <c r="I79" s="363"/>
      <c r="J79" s="363"/>
      <c r="K79" s="363"/>
      <c r="L79" s="363"/>
      <c r="M79" s="363"/>
      <c r="N79" s="363"/>
      <c r="O79" s="363"/>
      <c r="P79" s="363"/>
      <c r="Q79" s="363"/>
      <c r="R79" s="363"/>
      <c r="S79" s="363"/>
      <c r="T79" s="363"/>
      <c r="U79" s="364"/>
      <c r="W79" t="s">
        <v>435</v>
      </c>
      <c r="BE79" s="234"/>
      <c r="BF79" s="235"/>
      <c r="BG79" s="238"/>
      <c r="BH79" s="238"/>
      <c r="BI79" s="238"/>
      <c r="BJ79" s="238"/>
      <c r="BK79" s="238"/>
      <c r="BL79" s="238"/>
      <c r="BM79" s="243"/>
      <c r="BN79" s="243"/>
      <c r="BO79" s="243"/>
      <c r="BP79" s="243"/>
      <c r="BQ79" s="244"/>
      <c r="BR79" s="245"/>
      <c r="BT79" s="199" t="s">
        <v>436</v>
      </c>
      <c r="BU79" s="200"/>
      <c r="BV79" s="201" t="s">
        <v>707</v>
      </c>
      <c r="BW79" s="202"/>
      <c r="BX79" s="202"/>
      <c r="BY79" s="202"/>
      <c r="BZ79" s="202"/>
      <c r="CA79" s="203"/>
      <c r="CB79" s="204">
        <v>980</v>
      </c>
      <c r="CC79" s="205"/>
      <c r="CD79" s="206"/>
      <c r="CE79" s="207"/>
      <c r="CF79" s="205"/>
      <c r="CG79" s="206"/>
    </row>
    <row r="80" spans="1:100" ht="13.5" customHeight="1" x14ac:dyDescent="0.2">
      <c r="A80" s="368" t="s">
        <v>437</v>
      </c>
      <c r="B80" s="369"/>
      <c r="C80" s="369"/>
      <c r="D80" s="369"/>
      <c r="E80" s="374" t="s">
        <v>438</v>
      </c>
      <c r="F80" s="374"/>
      <c r="G80" s="374"/>
      <c r="H80" s="374"/>
      <c r="I80" s="374"/>
      <c r="J80" s="374"/>
      <c r="K80" s="374"/>
      <c r="L80" s="374"/>
      <c r="M80" s="375" t="s">
        <v>439</v>
      </c>
      <c r="N80" s="375"/>
      <c r="O80" s="375"/>
      <c r="P80" s="375"/>
      <c r="Q80" s="375"/>
      <c r="R80" s="375"/>
      <c r="S80" s="375"/>
      <c r="T80" s="375"/>
      <c r="U80" s="376"/>
      <c r="W80" t="s">
        <v>440</v>
      </c>
      <c r="BT80" s="199" t="s">
        <v>441</v>
      </c>
      <c r="BU80" s="200"/>
      <c r="BV80" s="201" t="s">
        <v>708</v>
      </c>
      <c r="BW80" s="202"/>
      <c r="BX80" s="202"/>
      <c r="BY80" s="202"/>
      <c r="BZ80" s="202"/>
      <c r="CA80" s="203"/>
      <c r="CB80" s="204">
        <v>580</v>
      </c>
      <c r="CC80" s="205"/>
      <c r="CD80" s="206"/>
      <c r="CE80" s="207"/>
      <c r="CF80" s="205"/>
      <c r="CG80" s="206"/>
      <c r="CH80" s="230" t="s">
        <v>316</v>
      </c>
      <c r="CI80" s="231"/>
      <c r="CJ80" s="236">
        <f>CB27+CB36+CB51+CB58+CB65+CB73+CB78+CB82</f>
        <v>38310</v>
      </c>
      <c r="CK80" s="236"/>
      <c r="CL80" s="236"/>
      <c r="CM80" s="236"/>
      <c r="CN80" s="236"/>
      <c r="CO80" s="236"/>
      <c r="CP80" s="239"/>
      <c r="CQ80" s="239"/>
      <c r="CR80" s="239"/>
      <c r="CS80" s="239"/>
      <c r="CT80" s="365"/>
      <c r="CU80" s="366"/>
    </row>
    <row r="81" spans="1:100" ht="13.5" customHeight="1" x14ac:dyDescent="0.2">
      <c r="A81" s="370"/>
      <c r="B81" s="371"/>
      <c r="C81" s="371"/>
      <c r="D81" s="371"/>
      <c r="E81" s="143" t="s">
        <v>442</v>
      </c>
      <c r="F81" s="143"/>
      <c r="G81" s="143"/>
      <c r="H81" s="143"/>
      <c r="I81" s="143"/>
      <c r="J81" s="143"/>
      <c r="K81" s="143"/>
      <c r="L81" s="143"/>
      <c r="M81" s="377"/>
      <c r="N81" s="377"/>
      <c r="O81" s="377"/>
      <c r="P81" s="377"/>
      <c r="Q81" s="377"/>
      <c r="R81" s="377"/>
      <c r="S81" s="377"/>
      <c r="T81" s="377"/>
      <c r="U81" s="378"/>
      <c r="W81" s="40" t="s">
        <v>443</v>
      </c>
      <c r="AT81" s="36"/>
      <c r="AU81" s="36"/>
      <c r="AV81" s="36"/>
      <c r="AW81" s="36"/>
      <c r="AX81" s="36"/>
      <c r="AY81" s="36"/>
      <c r="AZ81" s="36"/>
      <c r="BA81" s="36"/>
      <c r="BB81" s="36"/>
      <c r="BC81" s="36"/>
      <c r="BD81" s="36"/>
      <c r="BT81" s="199" t="s">
        <v>444</v>
      </c>
      <c r="BU81" s="200"/>
      <c r="BV81" s="201" t="s">
        <v>709</v>
      </c>
      <c r="BW81" s="202"/>
      <c r="BX81" s="202"/>
      <c r="BY81" s="202"/>
      <c r="BZ81" s="202"/>
      <c r="CA81" s="203"/>
      <c r="CB81" s="204">
        <v>630</v>
      </c>
      <c r="CC81" s="205"/>
      <c r="CD81" s="206"/>
      <c r="CE81" s="207"/>
      <c r="CF81" s="205"/>
      <c r="CG81" s="206"/>
      <c r="CH81" s="232"/>
      <c r="CI81" s="233"/>
      <c r="CJ81" s="237"/>
      <c r="CK81" s="237"/>
      <c r="CL81" s="237"/>
      <c r="CM81" s="237"/>
      <c r="CN81" s="237"/>
      <c r="CO81" s="237"/>
      <c r="CP81" s="240"/>
      <c r="CQ81" s="240"/>
      <c r="CR81" s="240"/>
      <c r="CS81" s="240"/>
      <c r="CT81" s="241"/>
      <c r="CU81" s="242"/>
      <c r="CV81" s="41"/>
    </row>
    <row r="82" spans="1:100" ht="13.5" customHeight="1" thickBot="1" x14ac:dyDescent="0.25">
      <c r="A82" s="372"/>
      <c r="B82" s="373"/>
      <c r="C82" s="373"/>
      <c r="D82" s="373"/>
      <c r="E82" s="367" t="s">
        <v>445</v>
      </c>
      <c r="F82" s="367"/>
      <c r="G82" s="367"/>
      <c r="H82" s="367"/>
      <c r="I82" s="367"/>
      <c r="J82" s="367"/>
      <c r="K82" s="367"/>
      <c r="L82" s="367"/>
      <c r="M82" s="379"/>
      <c r="N82" s="379"/>
      <c r="O82" s="379"/>
      <c r="P82" s="379"/>
      <c r="Q82" s="379"/>
      <c r="R82" s="379"/>
      <c r="S82" s="379"/>
      <c r="T82" s="379"/>
      <c r="U82" s="380"/>
      <c r="W82" t="s">
        <v>446</v>
      </c>
      <c r="AT82" s="36"/>
      <c r="AU82" s="36"/>
      <c r="AV82" s="36"/>
      <c r="AW82" s="36"/>
      <c r="AX82" s="36"/>
      <c r="AY82" s="36"/>
      <c r="AZ82" s="36"/>
      <c r="BA82" s="36"/>
      <c r="BB82" s="36"/>
      <c r="BC82" s="36"/>
      <c r="BD82" s="36"/>
      <c r="BT82" s="381" t="s">
        <v>447</v>
      </c>
      <c r="BU82" s="382"/>
      <c r="BV82" s="382"/>
      <c r="BW82" s="382"/>
      <c r="BX82" s="382"/>
      <c r="BY82" s="382"/>
      <c r="BZ82" s="382"/>
      <c r="CA82" s="382"/>
      <c r="CB82" s="383">
        <f>SUM(CB79:CD81)</f>
        <v>2190</v>
      </c>
      <c r="CC82" s="384"/>
      <c r="CD82" s="385"/>
      <c r="CE82" s="227" t="str">
        <f>IF(CP80="●","●",IF(COUNTA(CE79:CE81)=0,"",SUMIF(CE79:CE81,"●",CB79:CB81)+SUM(CE79:CE81)))</f>
        <v/>
      </c>
      <c r="CF82" s="228"/>
      <c r="CG82" s="229"/>
      <c r="CH82" s="234"/>
      <c r="CI82" s="235"/>
      <c r="CJ82" s="238"/>
      <c r="CK82" s="238"/>
      <c r="CL82" s="238"/>
      <c r="CM82" s="238"/>
      <c r="CN82" s="238"/>
      <c r="CO82" s="238"/>
      <c r="CP82" s="243"/>
      <c r="CQ82" s="243"/>
      <c r="CR82" s="243"/>
      <c r="CS82" s="243"/>
      <c r="CT82" s="244"/>
      <c r="CU82" s="245"/>
      <c r="CV82" s="42"/>
    </row>
    <row r="83" spans="1:100" x14ac:dyDescent="0.2">
      <c r="AT83" s="36"/>
      <c r="AU83" s="36"/>
      <c r="AV83" s="36"/>
      <c r="AW83" s="36"/>
      <c r="AX83" s="36"/>
      <c r="AY83" s="36"/>
      <c r="AZ83" s="36"/>
      <c r="BA83" s="36"/>
      <c r="BB83" s="36"/>
      <c r="BC83" s="36"/>
      <c r="BD83" s="36"/>
      <c r="BE83" s="36"/>
      <c r="BF83" s="36"/>
      <c r="BG83" s="36"/>
      <c r="BH83" s="36"/>
      <c r="BI83" s="36"/>
      <c r="BJ83" s="36"/>
      <c r="BK83" s="36"/>
      <c r="BL83" s="36"/>
      <c r="BM83" s="36"/>
      <c r="BN83" s="36"/>
      <c r="BO83" s="36"/>
      <c r="BP83" s="36"/>
      <c r="BQ83" s="36"/>
      <c r="BR83" s="36"/>
      <c r="CI83" s="42"/>
      <c r="CJ83" s="42"/>
      <c r="CK83" s="42"/>
      <c r="CL83" s="42"/>
      <c r="CM83" s="42"/>
      <c r="CN83" s="42"/>
      <c r="CO83" s="42"/>
      <c r="CP83" s="42"/>
      <c r="CQ83" s="42"/>
      <c r="CR83" s="42"/>
      <c r="CS83" s="42"/>
      <c r="CT83" s="42"/>
      <c r="CU83" s="42"/>
      <c r="CV83" s="42"/>
    </row>
    <row r="84" spans="1:100" x14ac:dyDescent="0.2">
      <c r="BE84" s="36"/>
      <c r="BF84" s="36"/>
      <c r="BG84" s="36"/>
      <c r="BH84" s="36"/>
      <c r="BI84" s="36"/>
      <c r="BJ84" s="36"/>
      <c r="BK84" s="36"/>
      <c r="BL84" s="36"/>
      <c r="BM84" s="36"/>
      <c r="BN84" s="36"/>
      <c r="BO84" s="36"/>
      <c r="BP84" s="36"/>
      <c r="BQ84" s="36"/>
      <c r="BR84" s="36"/>
      <c r="CI84" s="42"/>
      <c r="CJ84" s="42"/>
      <c r="CK84" s="42"/>
      <c r="CL84" s="42"/>
      <c r="CM84" s="42"/>
      <c r="CN84" s="42"/>
      <c r="CO84" s="42"/>
      <c r="CP84" s="42"/>
      <c r="CQ84" s="42"/>
      <c r="CR84" s="42"/>
      <c r="CS84" s="42"/>
      <c r="CT84" s="42"/>
      <c r="CU84" s="42"/>
      <c r="CV84" s="42"/>
    </row>
    <row r="85" spans="1:100" x14ac:dyDescent="0.2">
      <c r="BE85" s="36"/>
      <c r="BF85" s="36"/>
      <c r="BG85" s="36"/>
      <c r="BH85" s="36"/>
      <c r="BI85" s="36"/>
      <c r="BJ85" s="36"/>
      <c r="BK85" s="36"/>
      <c r="BL85" s="36"/>
      <c r="BM85" s="36"/>
      <c r="BN85" s="36"/>
      <c r="BO85" s="36"/>
      <c r="BP85" s="36"/>
      <c r="BQ85" s="36"/>
      <c r="BR85" s="36"/>
    </row>
    <row r="86" spans="1:100" x14ac:dyDescent="0.2">
      <c r="BX86" s="42"/>
      <c r="BY86" s="42"/>
      <c r="BZ86" s="42"/>
      <c r="CA86" s="42"/>
      <c r="CB86" s="42"/>
      <c r="CC86" s="42"/>
      <c r="CD86" s="42"/>
      <c r="CE86" s="42"/>
      <c r="CF86" s="42"/>
      <c r="CG86" s="42"/>
    </row>
    <row r="87" spans="1:100" x14ac:dyDescent="0.2">
      <c r="BX87" s="42"/>
      <c r="BY87" s="42"/>
      <c r="BZ87" s="42"/>
      <c r="CA87" s="42"/>
      <c r="CB87" s="42"/>
      <c r="CC87" s="42"/>
      <c r="CD87" s="42"/>
      <c r="CE87" s="42"/>
      <c r="CF87" s="42"/>
      <c r="CG87" s="42"/>
      <c r="CI87" s="43"/>
      <c r="CJ87" s="43"/>
      <c r="CK87" s="43"/>
      <c r="CL87" s="43"/>
      <c r="CM87" s="43"/>
      <c r="CN87" s="43"/>
      <c r="CO87" s="43"/>
      <c r="CP87" s="43"/>
      <c r="CQ87" s="43"/>
      <c r="CR87" s="43"/>
      <c r="CS87" s="43"/>
      <c r="CT87" s="43"/>
      <c r="CU87" s="43"/>
      <c r="CV87" s="43"/>
    </row>
    <row r="88" spans="1:100" x14ac:dyDescent="0.2">
      <c r="BX88" s="42"/>
      <c r="BY88" s="42"/>
      <c r="BZ88" s="42"/>
      <c r="CA88" s="42"/>
      <c r="CB88" s="42"/>
      <c r="CC88" s="42"/>
      <c r="CD88" s="42"/>
      <c r="CE88" s="42"/>
      <c r="CF88" s="42"/>
      <c r="CG88" s="42"/>
      <c r="CI88" s="43"/>
      <c r="CJ88" s="43"/>
      <c r="CK88" s="43"/>
      <c r="CL88" s="43"/>
      <c r="CM88" s="43"/>
      <c r="CN88" s="43"/>
      <c r="CO88" s="43"/>
      <c r="CP88" s="43"/>
      <c r="CQ88" s="43"/>
      <c r="CR88" s="43"/>
      <c r="CS88" s="43"/>
      <c r="CT88" s="43"/>
      <c r="CU88" s="43"/>
      <c r="CV88" s="43"/>
    </row>
    <row r="89" spans="1:100" x14ac:dyDescent="0.2">
      <c r="BX89" s="43"/>
      <c r="BY89" s="43"/>
      <c r="BZ89" s="43"/>
      <c r="CA89" s="43"/>
      <c r="CB89" s="43"/>
      <c r="CC89" s="43"/>
      <c r="CD89" s="43"/>
      <c r="CE89" s="43"/>
      <c r="CF89" s="43"/>
      <c r="CG89" s="43"/>
    </row>
    <row r="96" spans="1:100" x14ac:dyDescent="0.2">
      <c r="A96" s="44"/>
      <c r="B96" s="44"/>
    </row>
    <row r="97" spans="1:52" x14ac:dyDescent="0.2">
      <c r="A97" s="44"/>
      <c r="B97" s="44"/>
    </row>
    <row r="98" spans="1:52" x14ac:dyDescent="0.2">
      <c r="A98" s="44"/>
      <c r="B98" s="44"/>
    </row>
    <row r="99" spans="1:52" x14ac:dyDescent="0.2">
      <c r="A99" s="44"/>
      <c r="B99" s="44"/>
    </row>
    <row r="100" spans="1:52" x14ac:dyDescent="0.2">
      <c r="A100" s="44"/>
      <c r="B100" s="44"/>
    </row>
    <row r="101" spans="1:52" x14ac:dyDescent="0.2">
      <c r="A101" s="44"/>
      <c r="B101" s="44"/>
    </row>
    <row r="102" spans="1:52" x14ac:dyDescent="0.2">
      <c r="A102" s="42"/>
      <c r="B102" s="42"/>
      <c r="C102" s="42"/>
      <c r="D102" s="42"/>
      <c r="E102" s="42"/>
      <c r="F102" s="42"/>
      <c r="G102" s="42"/>
      <c r="H102" s="42"/>
      <c r="I102" s="42"/>
      <c r="J102" s="42"/>
      <c r="K102" s="42"/>
      <c r="L102" s="42"/>
      <c r="M102" s="42"/>
      <c r="N102" s="42"/>
      <c r="AW102" s="37"/>
      <c r="AX102" s="37"/>
      <c r="AY102" s="37"/>
      <c r="AZ102" s="37"/>
    </row>
    <row r="103" spans="1:52" x14ac:dyDescent="0.2">
      <c r="A103" s="42"/>
      <c r="B103" s="42"/>
      <c r="C103" s="42"/>
      <c r="D103" s="42"/>
      <c r="E103" s="42"/>
      <c r="F103" s="42"/>
      <c r="G103" s="42"/>
      <c r="H103" s="42"/>
      <c r="I103" s="42"/>
      <c r="J103" s="42"/>
      <c r="K103" s="42"/>
      <c r="L103" s="42"/>
      <c r="M103" s="42"/>
      <c r="N103" s="42"/>
    </row>
  </sheetData>
  <mergeCells count="1542">
    <mergeCell ref="CE82:CG82"/>
    <mergeCell ref="CE80:CG80"/>
    <mergeCell ref="CH80:CI82"/>
    <mergeCell ref="CJ80:CO82"/>
    <mergeCell ref="CP80:CU82"/>
    <mergeCell ref="E81:L81"/>
    <mergeCell ref="BT81:BU81"/>
    <mergeCell ref="BV81:CA81"/>
    <mergeCell ref="CB81:CD81"/>
    <mergeCell ref="CE81:CG81"/>
    <mergeCell ref="E82:L82"/>
    <mergeCell ref="A80:D82"/>
    <mergeCell ref="E80:L80"/>
    <mergeCell ref="M80:U82"/>
    <mergeCell ref="BT80:BU80"/>
    <mergeCell ref="BV80:CA80"/>
    <mergeCell ref="CB80:CD80"/>
    <mergeCell ref="BT82:CA82"/>
    <mergeCell ref="CB82:CD82"/>
    <mergeCell ref="A78:U78"/>
    <mergeCell ref="BT78:CA78"/>
    <mergeCell ref="CB78:CD78"/>
    <mergeCell ref="CE78:CG78"/>
    <mergeCell ref="E79:U79"/>
    <mergeCell ref="BT79:BU79"/>
    <mergeCell ref="BV79:CA79"/>
    <mergeCell ref="CB79:CD79"/>
    <mergeCell ref="CE79:CG79"/>
    <mergeCell ref="CB76:CD76"/>
    <mergeCell ref="CE76:CG76"/>
    <mergeCell ref="BE77:BF79"/>
    <mergeCell ref="BG77:BL79"/>
    <mergeCell ref="BM77:BR79"/>
    <mergeCell ref="BT77:BU77"/>
    <mergeCell ref="BV77:CA77"/>
    <mergeCell ref="CB77:CD77"/>
    <mergeCell ref="CE77:CG77"/>
    <mergeCell ref="BV75:CA75"/>
    <mergeCell ref="CB75:CD75"/>
    <mergeCell ref="CE75:CG75"/>
    <mergeCell ref="A76:D77"/>
    <mergeCell ref="E76:U77"/>
    <mergeCell ref="BE76:BL76"/>
    <mergeCell ref="BM76:BO76"/>
    <mergeCell ref="BP76:BR76"/>
    <mergeCell ref="BT76:BU76"/>
    <mergeCell ref="BV76:CA76"/>
    <mergeCell ref="BT74:BU74"/>
    <mergeCell ref="BV74:CA74"/>
    <mergeCell ref="CB74:CD74"/>
    <mergeCell ref="CE74:CG74"/>
    <mergeCell ref="E75:U75"/>
    <mergeCell ref="BE75:BF75"/>
    <mergeCell ref="BG75:BL75"/>
    <mergeCell ref="BM75:BO75"/>
    <mergeCell ref="BP75:BR75"/>
    <mergeCell ref="BT75:BU75"/>
    <mergeCell ref="A74:D75"/>
    <mergeCell ref="E74:U74"/>
    <mergeCell ref="BE74:BF74"/>
    <mergeCell ref="BG74:BL74"/>
    <mergeCell ref="BM74:BO74"/>
    <mergeCell ref="BP74:BR74"/>
    <mergeCell ref="CB72:CD72"/>
    <mergeCell ref="CE72:CG72"/>
    <mergeCell ref="BE73:BF73"/>
    <mergeCell ref="BG73:BL73"/>
    <mergeCell ref="BM73:BO73"/>
    <mergeCell ref="BP73:BR73"/>
    <mergeCell ref="BT73:CA73"/>
    <mergeCell ref="CB73:CD73"/>
    <mergeCell ref="CE73:CG73"/>
    <mergeCell ref="CE71:CG71"/>
    <mergeCell ref="CI71:CJ73"/>
    <mergeCell ref="CK71:CP73"/>
    <mergeCell ref="CQ71:CV73"/>
    <mergeCell ref="BE72:BF72"/>
    <mergeCell ref="BG72:BL72"/>
    <mergeCell ref="BM72:BO72"/>
    <mergeCell ref="BP72:BR72"/>
    <mergeCell ref="BT72:BU72"/>
    <mergeCell ref="BV72:CA72"/>
    <mergeCell ref="CQ70:CS70"/>
    <mergeCell ref="CT70:CV70"/>
    <mergeCell ref="A71:Q72"/>
    <mergeCell ref="BE71:BF71"/>
    <mergeCell ref="BG71:BL71"/>
    <mergeCell ref="BM71:BO71"/>
    <mergeCell ref="BP71:BR71"/>
    <mergeCell ref="BT71:BU71"/>
    <mergeCell ref="BV71:CA71"/>
    <mergeCell ref="CB71:CD71"/>
    <mergeCell ref="BP70:BR70"/>
    <mergeCell ref="BT70:BU70"/>
    <mergeCell ref="BV70:CA70"/>
    <mergeCell ref="CB70:CD70"/>
    <mergeCell ref="CE70:CG70"/>
    <mergeCell ref="CI70:CP70"/>
    <mergeCell ref="CK69:CP69"/>
    <mergeCell ref="CQ69:CS69"/>
    <mergeCell ref="CT69:CV69"/>
    <mergeCell ref="A70:H70"/>
    <mergeCell ref="I70:L70"/>
    <mergeCell ref="O70:Q70"/>
    <mergeCell ref="Z70:AP74"/>
    <mergeCell ref="BE70:BF70"/>
    <mergeCell ref="BG70:BL70"/>
    <mergeCell ref="BM70:BO70"/>
    <mergeCell ref="BP69:BR69"/>
    <mergeCell ref="BT69:BU69"/>
    <mergeCell ref="BV69:CA69"/>
    <mergeCell ref="CB69:CD69"/>
    <mergeCell ref="CE69:CG69"/>
    <mergeCell ref="CI69:CJ69"/>
    <mergeCell ref="A69:H69"/>
    <mergeCell ref="I69:L69"/>
    <mergeCell ref="O69:Q69"/>
    <mergeCell ref="Z69:AJ69"/>
    <mergeCell ref="AK69:AM69"/>
    <mergeCell ref="AN69:AP69"/>
    <mergeCell ref="BE69:BF69"/>
    <mergeCell ref="BG69:BL69"/>
    <mergeCell ref="BM69:BO69"/>
    <mergeCell ref="BV68:CA68"/>
    <mergeCell ref="CB68:CD68"/>
    <mergeCell ref="CE68:CG68"/>
    <mergeCell ref="CI68:CJ68"/>
    <mergeCell ref="CK68:CP68"/>
    <mergeCell ref="CQ68:CS68"/>
    <mergeCell ref="AN68:AP68"/>
    <mergeCell ref="BE68:BF68"/>
    <mergeCell ref="BG68:BL68"/>
    <mergeCell ref="BM68:BO68"/>
    <mergeCell ref="BP68:BR68"/>
    <mergeCell ref="BT68:BU68"/>
    <mergeCell ref="CI67:CP67"/>
    <mergeCell ref="CQ67:CS67"/>
    <mergeCell ref="CT67:CV67"/>
    <mergeCell ref="A68:H68"/>
    <mergeCell ref="I68:L68"/>
    <mergeCell ref="O68:Q68"/>
    <mergeCell ref="Z68:AJ68"/>
    <mergeCell ref="AK68:AM68"/>
    <mergeCell ref="BE67:BF67"/>
    <mergeCell ref="BG67:BL67"/>
    <mergeCell ref="BM67:BO67"/>
    <mergeCell ref="BP67:BR67"/>
    <mergeCell ref="BT67:BU67"/>
    <mergeCell ref="BV67:CA67"/>
    <mergeCell ref="A67:H67"/>
    <mergeCell ref="I67:L67"/>
    <mergeCell ref="O67:Q67"/>
    <mergeCell ref="Z67:AJ67"/>
    <mergeCell ref="AK67:AM67"/>
    <mergeCell ref="AN67:AP67"/>
    <mergeCell ref="CT68:CV68"/>
    <mergeCell ref="A66:H66"/>
    <mergeCell ref="I66:L66"/>
    <mergeCell ref="O66:Q66"/>
    <mergeCell ref="Z66:AJ66"/>
    <mergeCell ref="AK66:AM66"/>
    <mergeCell ref="AN66:AP66"/>
    <mergeCell ref="BE65:BL65"/>
    <mergeCell ref="BM65:BO65"/>
    <mergeCell ref="BP65:BR65"/>
    <mergeCell ref="BT65:CA65"/>
    <mergeCell ref="CB65:CD65"/>
    <mergeCell ref="CE65:CG65"/>
    <mergeCell ref="A65:H65"/>
    <mergeCell ref="I65:L65"/>
    <mergeCell ref="O65:Q65"/>
    <mergeCell ref="Z65:AJ65"/>
    <mergeCell ref="CB67:CD67"/>
    <mergeCell ref="CE67:CG67"/>
    <mergeCell ref="CE64:CG64"/>
    <mergeCell ref="CI64:CJ64"/>
    <mergeCell ref="CK64:CP64"/>
    <mergeCell ref="CQ64:CS64"/>
    <mergeCell ref="CT64:CV64"/>
    <mergeCell ref="BE64:BF64"/>
    <mergeCell ref="BG64:BL64"/>
    <mergeCell ref="BM64:BO64"/>
    <mergeCell ref="BP64:BR64"/>
    <mergeCell ref="BT64:BU64"/>
    <mergeCell ref="BV64:CA64"/>
    <mergeCell ref="CK63:CP63"/>
    <mergeCell ref="CQ63:CS63"/>
    <mergeCell ref="CT63:CV63"/>
    <mergeCell ref="CB66:CD66"/>
    <mergeCell ref="CE66:CG66"/>
    <mergeCell ref="CI66:CJ66"/>
    <mergeCell ref="CK66:CP66"/>
    <mergeCell ref="CQ66:CS66"/>
    <mergeCell ref="CT66:CV66"/>
    <mergeCell ref="BE66:BF66"/>
    <mergeCell ref="BG66:BL66"/>
    <mergeCell ref="BM66:BO66"/>
    <mergeCell ref="BP66:BR66"/>
    <mergeCell ref="BT66:BU66"/>
    <mergeCell ref="BV66:CA66"/>
    <mergeCell ref="CI65:CJ65"/>
    <mergeCell ref="CK65:CP65"/>
    <mergeCell ref="CQ65:CS65"/>
    <mergeCell ref="CT65:CV65"/>
    <mergeCell ref="A64:H64"/>
    <mergeCell ref="I64:L64"/>
    <mergeCell ref="O64:Q64"/>
    <mergeCell ref="W64:Y74"/>
    <mergeCell ref="Z64:AJ64"/>
    <mergeCell ref="AK64:AM64"/>
    <mergeCell ref="AN64:AP64"/>
    <mergeCell ref="BP63:BR63"/>
    <mergeCell ref="BT63:BU63"/>
    <mergeCell ref="BV63:CA63"/>
    <mergeCell ref="CB63:CD63"/>
    <mergeCell ref="CE63:CG63"/>
    <mergeCell ref="CI63:CJ63"/>
    <mergeCell ref="CI62:CJ62"/>
    <mergeCell ref="CK62:CP62"/>
    <mergeCell ref="CQ62:CS62"/>
    <mergeCell ref="CT62:CV62"/>
    <mergeCell ref="A63:H63"/>
    <mergeCell ref="I63:L63"/>
    <mergeCell ref="O63:Q63"/>
    <mergeCell ref="BE63:BF63"/>
    <mergeCell ref="BG63:BL63"/>
    <mergeCell ref="BM63:BO63"/>
    <mergeCell ref="BM62:BO62"/>
    <mergeCell ref="BP62:BR62"/>
    <mergeCell ref="BT62:BU62"/>
    <mergeCell ref="BV62:CA62"/>
    <mergeCell ref="CB62:CD62"/>
    <mergeCell ref="CE62:CG62"/>
    <mergeCell ref="AK65:AM65"/>
    <mergeCell ref="AN65:AP65"/>
    <mergeCell ref="CB64:CD64"/>
    <mergeCell ref="CE61:CG61"/>
    <mergeCell ref="CI61:CJ61"/>
    <mergeCell ref="CK61:CP61"/>
    <mergeCell ref="CQ61:CS61"/>
    <mergeCell ref="CT61:CV61"/>
    <mergeCell ref="A62:H62"/>
    <mergeCell ref="I62:L62"/>
    <mergeCell ref="O62:Q62"/>
    <mergeCell ref="BE62:BF62"/>
    <mergeCell ref="BG62:BL62"/>
    <mergeCell ref="CT60:CV60"/>
    <mergeCell ref="A61:H61"/>
    <mergeCell ref="O61:Q61"/>
    <mergeCell ref="BE61:BF61"/>
    <mergeCell ref="BG61:BL61"/>
    <mergeCell ref="BM61:BO61"/>
    <mergeCell ref="BP61:BR61"/>
    <mergeCell ref="BT61:BU61"/>
    <mergeCell ref="BV61:CA61"/>
    <mergeCell ref="CB61:CD61"/>
    <mergeCell ref="BV60:CA60"/>
    <mergeCell ref="CB60:CD60"/>
    <mergeCell ref="CE60:CG60"/>
    <mergeCell ref="CI60:CJ60"/>
    <mergeCell ref="CK60:CP60"/>
    <mergeCell ref="CQ60:CS60"/>
    <mergeCell ref="AM58:AO58"/>
    <mergeCell ref="BE58:BF58"/>
    <mergeCell ref="BG58:BL58"/>
    <mergeCell ref="BM58:BO58"/>
    <mergeCell ref="BP57:BR57"/>
    <mergeCell ref="BT57:BU57"/>
    <mergeCell ref="BV57:CA57"/>
    <mergeCell ref="CB57:CD57"/>
    <mergeCell ref="CE57:CG57"/>
    <mergeCell ref="CI57:CJ57"/>
    <mergeCell ref="CQ59:CS59"/>
    <mergeCell ref="CT59:CV59"/>
    <mergeCell ref="AS60:AW60"/>
    <mergeCell ref="AX60:AZ60"/>
    <mergeCell ref="BA60:BB60"/>
    <mergeCell ref="BE60:BF60"/>
    <mergeCell ref="BG60:BL60"/>
    <mergeCell ref="BM60:BO60"/>
    <mergeCell ref="BP60:BR60"/>
    <mergeCell ref="BT60:BU60"/>
    <mergeCell ref="BT59:BU59"/>
    <mergeCell ref="BV59:CA59"/>
    <mergeCell ref="CB59:CD59"/>
    <mergeCell ref="CE59:CG59"/>
    <mergeCell ref="CI59:CJ59"/>
    <mergeCell ref="CK59:CP59"/>
    <mergeCell ref="CQ58:CS58"/>
    <mergeCell ref="CT58:CV58"/>
    <mergeCell ref="CT56:CV56"/>
    <mergeCell ref="AC57:AD57"/>
    <mergeCell ref="AE57:AI57"/>
    <mergeCell ref="AJ57:AL57"/>
    <mergeCell ref="AM57:AO57"/>
    <mergeCell ref="BE57:BF57"/>
    <mergeCell ref="BG57:BL57"/>
    <mergeCell ref="BM57:BO57"/>
    <mergeCell ref="BM56:BO56"/>
    <mergeCell ref="BP56:BR56"/>
    <mergeCell ref="BT56:BU56"/>
    <mergeCell ref="BV56:CA56"/>
    <mergeCell ref="CB56:CD56"/>
    <mergeCell ref="CE56:CG56"/>
    <mergeCell ref="CT55:CV55"/>
    <mergeCell ref="AC59:AI59"/>
    <mergeCell ref="AJ59:AL59"/>
    <mergeCell ref="AM59:AO59"/>
    <mergeCell ref="AS59:BB59"/>
    <mergeCell ref="BE59:BF59"/>
    <mergeCell ref="BG59:BL59"/>
    <mergeCell ref="BM59:BO59"/>
    <mergeCell ref="BP59:BR59"/>
    <mergeCell ref="BP58:BR58"/>
    <mergeCell ref="BT58:CA58"/>
    <mergeCell ref="CB58:CD58"/>
    <mergeCell ref="CE58:CG58"/>
    <mergeCell ref="CI58:CJ58"/>
    <mergeCell ref="CK58:CP58"/>
    <mergeCell ref="CK57:CP57"/>
    <mergeCell ref="CQ57:CS57"/>
    <mergeCell ref="CT57:CV57"/>
    <mergeCell ref="N56:O58"/>
    <mergeCell ref="P56:U58"/>
    <mergeCell ref="V56:AA58"/>
    <mergeCell ref="AC56:AD56"/>
    <mergeCell ref="AE56:AI56"/>
    <mergeCell ref="AJ56:AL56"/>
    <mergeCell ref="AM56:AO56"/>
    <mergeCell ref="BE56:BF56"/>
    <mergeCell ref="BG56:BL56"/>
    <mergeCell ref="BV55:CA55"/>
    <mergeCell ref="CB55:CD55"/>
    <mergeCell ref="CE55:CG55"/>
    <mergeCell ref="CI55:CJ55"/>
    <mergeCell ref="CK55:CP55"/>
    <mergeCell ref="CQ55:CS55"/>
    <mergeCell ref="AM55:AO55"/>
    <mergeCell ref="BE55:BF55"/>
    <mergeCell ref="BG55:BL55"/>
    <mergeCell ref="BM55:BO55"/>
    <mergeCell ref="BP55:BR55"/>
    <mergeCell ref="BT55:BU55"/>
    <mergeCell ref="N55:U55"/>
    <mergeCell ref="V55:X55"/>
    <mergeCell ref="Y55:AA55"/>
    <mergeCell ref="AC55:AD55"/>
    <mergeCell ref="AE55:AI55"/>
    <mergeCell ref="AJ55:AL55"/>
    <mergeCell ref="CI56:CP56"/>
    <mergeCell ref="CQ56:CS56"/>
    <mergeCell ref="AC58:AD58"/>
    <mergeCell ref="AE58:AI58"/>
    <mergeCell ref="AJ58:AL58"/>
    <mergeCell ref="BG53:BL53"/>
    <mergeCell ref="BM53:BO53"/>
    <mergeCell ref="BP53:BR53"/>
    <mergeCell ref="BT53:BU53"/>
    <mergeCell ref="BV53:CA53"/>
    <mergeCell ref="N53:O53"/>
    <mergeCell ref="P53:U53"/>
    <mergeCell ref="V53:X53"/>
    <mergeCell ref="Y53:AA53"/>
    <mergeCell ref="AC53:AD53"/>
    <mergeCell ref="AE53:AI53"/>
    <mergeCell ref="CB54:CD54"/>
    <mergeCell ref="CE54:CG54"/>
    <mergeCell ref="CI54:CJ54"/>
    <mergeCell ref="CK54:CP54"/>
    <mergeCell ref="CQ54:CS54"/>
    <mergeCell ref="CT54:CV54"/>
    <mergeCell ref="BE54:BF54"/>
    <mergeCell ref="BG54:BL54"/>
    <mergeCell ref="BM54:BO54"/>
    <mergeCell ref="BP54:BR54"/>
    <mergeCell ref="BT54:BU54"/>
    <mergeCell ref="BV54:CA54"/>
    <mergeCell ref="N54:O54"/>
    <mergeCell ref="P54:U54"/>
    <mergeCell ref="V54:X54"/>
    <mergeCell ref="Y54:AA54"/>
    <mergeCell ref="AC54:AD54"/>
    <mergeCell ref="AE54:AI54"/>
    <mergeCell ref="CI50:CJ50"/>
    <mergeCell ref="CK50:CP50"/>
    <mergeCell ref="CQ50:CS50"/>
    <mergeCell ref="CB52:CD52"/>
    <mergeCell ref="CE52:CG52"/>
    <mergeCell ref="CI52:CJ52"/>
    <mergeCell ref="CK52:CP52"/>
    <mergeCell ref="CQ52:CS52"/>
    <mergeCell ref="CT52:CV52"/>
    <mergeCell ref="BE52:BF52"/>
    <mergeCell ref="BG52:BL52"/>
    <mergeCell ref="BM52:BO52"/>
    <mergeCell ref="BP52:BR52"/>
    <mergeCell ref="BT52:BU52"/>
    <mergeCell ref="BV52:CA52"/>
    <mergeCell ref="AE52:AI52"/>
    <mergeCell ref="AJ52:AL52"/>
    <mergeCell ref="AM52:AO52"/>
    <mergeCell ref="AP52:AQ54"/>
    <mergeCell ref="AR52:AW54"/>
    <mergeCell ref="AX52:BC54"/>
    <mergeCell ref="AJ53:AL53"/>
    <mergeCell ref="AM53:AO53"/>
    <mergeCell ref="AJ54:AL54"/>
    <mergeCell ref="AM54:AO54"/>
    <mergeCell ref="CB53:CD53"/>
    <mergeCell ref="CE53:CG53"/>
    <mergeCell ref="CI53:CJ53"/>
    <mergeCell ref="CK53:CP53"/>
    <mergeCell ref="CQ53:CS53"/>
    <mergeCell ref="CT53:CV53"/>
    <mergeCell ref="BE53:BF53"/>
    <mergeCell ref="CI49:CP49"/>
    <mergeCell ref="CQ49:CS49"/>
    <mergeCell ref="CT49:CV49"/>
    <mergeCell ref="CE51:CG51"/>
    <mergeCell ref="CI51:CJ51"/>
    <mergeCell ref="CK51:CP51"/>
    <mergeCell ref="CQ51:CS51"/>
    <mergeCell ref="CT51:CV51"/>
    <mergeCell ref="N52:O52"/>
    <mergeCell ref="P52:U52"/>
    <mergeCell ref="V52:X52"/>
    <mergeCell ref="Y52:AA52"/>
    <mergeCell ref="AC52:AD52"/>
    <mergeCell ref="BA51:BC51"/>
    <mergeCell ref="BE51:BL51"/>
    <mergeCell ref="BM51:BO51"/>
    <mergeCell ref="BP51:BR51"/>
    <mergeCell ref="BT51:CA51"/>
    <mergeCell ref="CB51:CD51"/>
    <mergeCell ref="CT50:CV50"/>
    <mergeCell ref="N51:U51"/>
    <mergeCell ref="V51:X51"/>
    <mergeCell ref="Y51:AA51"/>
    <mergeCell ref="AC51:AD51"/>
    <mergeCell ref="AE51:AI51"/>
    <mergeCell ref="AJ51:AL51"/>
    <mergeCell ref="AM51:AO51"/>
    <mergeCell ref="AP51:AW51"/>
    <mergeCell ref="AX51:AZ51"/>
    <mergeCell ref="BV50:CA50"/>
    <mergeCell ref="CB50:CD50"/>
    <mergeCell ref="CE50:CG50"/>
    <mergeCell ref="N50:O50"/>
    <mergeCell ref="P50:U50"/>
    <mergeCell ref="V50:X50"/>
    <mergeCell ref="Y50:AA50"/>
    <mergeCell ref="AC50:AD50"/>
    <mergeCell ref="BE49:BF49"/>
    <mergeCell ref="BG49:BL49"/>
    <mergeCell ref="BM49:BO49"/>
    <mergeCell ref="BP49:BR49"/>
    <mergeCell ref="BT49:BU49"/>
    <mergeCell ref="BV49:CA49"/>
    <mergeCell ref="AJ49:AL49"/>
    <mergeCell ref="AM49:AO49"/>
    <mergeCell ref="AP49:AQ49"/>
    <mergeCell ref="AR49:AW49"/>
    <mergeCell ref="AX49:AZ49"/>
    <mergeCell ref="BA49:BC49"/>
    <mergeCell ref="BA50:BC50"/>
    <mergeCell ref="BE50:BF50"/>
    <mergeCell ref="BG50:BL50"/>
    <mergeCell ref="BM50:BO50"/>
    <mergeCell ref="BP50:BR50"/>
    <mergeCell ref="BT50:BU50"/>
    <mergeCell ref="AE50:AI50"/>
    <mergeCell ref="AJ50:AL50"/>
    <mergeCell ref="AM50:AO50"/>
    <mergeCell ref="AP50:AQ50"/>
    <mergeCell ref="AR50:AW50"/>
    <mergeCell ref="AX50:AZ50"/>
    <mergeCell ref="N49:O49"/>
    <mergeCell ref="P49:U49"/>
    <mergeCell ref="V49:X49"/>
    <mergeCell ref="Y49:AA49"/>
    <mergeCell ref="AC49:AD49"/>
    <mergeCell ref="AE49:AI49"/>
    <mergeCell ref="BM48:BO48"/>
    <mergeCell ref="BP48:BR48"/>
    <mergeCell ref="BT48:BU48"/>
    <mergeCell ref="BV48:CA48"/>
    <mergeCell ref="CB48:CD48"/>
    <mergeCell ref="CE48:CG48"/>
    <mergeCell ref="AP48:AQ48"/>
    <mergeCell ref="AR48:AW48"/>
    <mergeCell ref="AX48:AZ48"/>
    <mergeCell ref="BA48:BC48"/>
    <mergeCell ref="BE48:BF48"/>
    <mergeCell ref="BG48:BL48"/>
    <mergeCell ref="CB49:CD49"/>
    <mergeCell ref="CE49:CG49"/>
    <mergeCell ref="CQ47:CS47"/>
    <mergeCell ref="CT47:CV47"/>
    <mergeCell ref="N48:U48"/>
    <mergeCell ref="V48:X48"/>
    <mergeCell ref="Y48:AA48"/>
    <mergeCell ref="AC48:AI48"/>
    <mergeCell ref="AJ48:AL48"/>
    <mergeCell ref="AM48:AO48"/>
    <mergeCell ref="BM47:BO47"/>
    <mergeCell ref="BP47:BR47"/>
    <mergeCell ref="BT47:BU47"/>
    <mergeCell ref="BV47:CA47"/>
    <mergeCell ref="CB47:CD47"/>
    <mergeCell ref="CE47:CG47"/>
    <mergeCell ref="AP47:AQ47"/>
    <mergeCell ref="AR47:AW47"/>
    <mergeCell ref="AX47:AZ47"/>
    <mergeCell ref="BA47:BC47"/>
    <mergeCell ref="BE47:BF47"/>
    <mergeCell ref="BG47:BL47"/>
    <mergeCell ref="CI48:CJ48"/>
    <mergeCell ref="CK48:CP48"/>
    <mergeCell ref="CQ48:CS48"/>
    <mergeCell ref="CT48:CV48"/>
    <mergeCell ref="N47:O47"/>
    <mergeCell ref="P47:U47"/>
    <mergeCell ref="V47:X47"/>
    <mergeCell ref="Y47:AA47"/>
    <mergeCell ref="AC47:AD47"/>
    <mergeCell ref="AE47:AI47"/>
    <mergeCell ref="AJ47:AL47"/>
    <mergeCell ref="AM47:AO47"/>
    <mergeCell ref="BT46:BU46"/>
    <mergeCell ref="BV46:CA46"/>
    <mergeCell ref="CB46:CD46"/>
    <mergeCell ref="CE46:CG46"/>
    <mergeCell ref="CI46:CJ46"/>
    <mergeCell ref="CK46:CP46"/>
    <mergeCell ref="AX46:AZ46"/>
    <mergeCell ref="BA46:BC46"/>
    <mergeCell ref="BE46:BF46"/>
    <mergeCell ref="BG46:BL46"/>
    <mergeCell ref="BM46:BO46"/>
    <mergeCell ref="BP46:BR46"/>
    <mergeCell ref="AC46:AD46"/>
    <mergeCell ref="AE46:AI46"/>
    <mergeCell ref="AJ46:AL46"/>
    <mergeCell ref="AM46:AO46"/>
    <mergeCell ref="AP46:AQ46"/>
    <mergeCell ref="AR46:AW46"/>
    <mergeCell ref="CI47:CJ47"/>
    <mergeCell ref="CK47:CP47"/>
    <mergeCell ref="CK45:CP45"/>
    <mergeCell ref="CQ45:CS45"/>
    <mergeCell ref="CT45:CV45"/>
    <mergeCell ref="A46:G46"/>
    <mergeCell ref="H46:J46"/>
    <mergeCell ref="K46:M46"/>
    <mergeCell ref="N46:O46"/>
    <mergeCell ref="P46:U46"/>
    <mergeCell ref="V46:X46"/>
    <mergeCell ref="Y46:AA46"/>
    <mergeCell ref="BP45:BR45"/>
    <mergeCell ref="BT45:BU45"/>
    <mergeCell ref="BV45:CA45"/>
    <mergeCell ref="CB45:CD45"/>
    <mergeCell ref="CE45:CG45"/>
    <mergeCell ref="CI45:CJ45"/>
    <mergeCell ref="AR45:AW45"/>
    <mergeCell ref="AX45:AZ45"/>
    <mergeCell ref="BA45:BC45"/>
    <mergeCell ref="BE45:BF45"/>
    <mergeCell ref="BG45:BL45"/>
    <mergeCell ref="BM45:BO45"/>
    <mergeCell ref="Y45:AA45"/>
    <mergeCell ref="AC45:AD45"/>
    <mergeCell ref="AE45:AI45"/>
    <mergeCell ref="AJ45:AL45"/>
    <mergeCell ref="AM45:AO45"/>
    <mergeCell ref="AP45:AQ45"/>
    <mergeCell ref="CQ46:CS46"/>
    <mergeCell ref="CT46:CV46"/>
    <mergeCell ref="A45:B45"/>
    <mergeCell ref="C45:G45"/>
    <mergeCell ref="H45:J45"/>
    <mergeCell ref="K45:M45"/>
    <mergeCell ref="N45:O45"/>
    <mergeCell ref="P45:U45"/>
    <mergeCell ref="V45:X45"/>
    <mergeCell ref="BP44:BR44"/>
    <mergeCell ref="BT44:BU44"/>
    <mergeCell ref="BV44:CA44"/>
    <mergeCell ref="CB44:CD44"/>
    <mergeCell ref="CE44:CG44"/>
    <mergeCell ref="CI44:CJ44"/>
    <mergeCell ref="AR44:AW44"/>
    <mergeCell ref="AX44:AZ44"/>
    <mergeCell ref="BA44:BC44"/>
    <mergeCell ref="BE44:BF44"/>
    <mergeCell ref="BG44:BL44"/>
    <mergeCell ref="BM44:BO44"/>
    <mergeCell ref="Y44:AA44"/>
    <mergeCell ref="AC44:AD44"/>
    <mergeCell ref="AE44:AI44"/>
    <mergeCell ref="AJ44:AL44"/>
    <mergeCell ref="AM44:AO44"/>
    <mergeCell ref="AP44:AQ44"/>
    <mergeCell ref="CK43:CP43"/>
    <mergeCell ref="CQ43:CS43"/>
    <mergeCell ref="CT43:CV43"/>
    <mergeCell ref="A44:B44"/>
    <mergeCell ref="C44:G44"/>
    <mergeCell ref="H44:J44"/>
    <mergeCell ref="K44:M44"/>
    <mergeCell ref="N44:O44"/>
    <mergeCell ref="P44:U44"/>
    <mergeCell ref="V44:X44"/>
    <mergeCell ref="BP43:BR43"/>
    <mergeCell ref="BT43:BU43"/>
    <mergeCell ref="BV43:CA43"/>
    <mergeCell ref="CB43:CD43"/>
    <mergeCell ref="CE43:CG43"/>
    <mergeCell ref="CI43:CJ43"/>
    <mergeCell ref="AR43:AW43"/>
    <mergeCell ref="AX43:AZ43"/>
    <mergeCell ref="BA43:BC43"/>
    <mergeCell ref="BE43:BF43"/>
    <mergeCell ref="BG43:BL43"/>
    <mergeCell ref="BM43:BO43"/>
    <mergeCell ref="Y43:AA43"/>
    <mergeCell ref="AC43:AD43"/>
    <mergeCell ref="AE43:AI43"/>
    <mergeCell ref="AJ43:AL43"/>
    <mergeCell ref="AM43:AO43"/>
    <mergeCell ref="AP43:AQ43"/>
    <mergeCell ref="CK44:CP44"/>
    <mergeCell ref="CQ44:CS44"/>
    <mergeCell ref="CT44:CV44"/>
    <mergeCell ref="A43:B43"/>
    <mergeCell ref="C43:G43"/>
    <mergeCell ref="H43:J43"/>
    <mergeCell ref="K43:M43"/>
    <mergeCell ref="N43:O43"/>
    <mergeCell ref="P43:U43"/>
    <mergeCell ref="V43:X43"/>
    <mergeCell ref="BP42:BR42"/>
    <mergeCell ref="BT42:BU42"/>
    <mergeCell ref="BV42:CA42"/>
    <mergeCell ref="CB42:CD42"/>
    <mergeCell ref="CE42:CG42"/>
    <mergeCell ref="CI42:CJ42"/>
    <mergeCell ref="AP42:AQ42"/>
    <mergeCell ref="AR42:AW42"/>
    <mergeCell ref="AX42:AZ42"/>
    <mergeCell ref="BA42:BC42"/>
    <mergeCell ref="BE42:BL42"/>
    <mergeCell ref="BM42:BO42"/>
    <mergeCell ref="V42:X42"/>
    <mergeCell ref="Y42:AA42"/>
    <mergeCell ref="AC42:AD42"/>
    <mergeCell ref="AE42:AI42"/>
    <mergeCell ref="AJ42:AL42"/>
    <mergeCell ref="AM42:AO42"/>
    <mergeCell ref="CI41:CJ41"/>
    <mergeCell ref="CK41:CP41"/>
    <mergeCell ref="CQ41:CS41"/>
    <mergeCell ref="CT41:CV41"/>
    <mergeCell ref="A42:B42"/>
    <mergeCell ref="C42:G42"/>
    <mergeCell ref="H42:J42"/>
    <mergeCell ref="K42:M42"/>
    <mergeCell ref="N42:O42"/>
    <mergeCell ref="P42:U42"/>
    <mergeCell ref="BM41:BO41"/>
    <mergeCell ref="BP41:BR41"/>
    <mergeCell ref="BT41:BU41"/>
    <mergeCell ref="BV41:CA41"/>
    <mergeCell ref="CB41:CD41"/>
    <mergeCell ref="CE41:CG41"/>
    <mergeCell ref="AP41:AQ41"/>
    <mergeCell ref="AR41:AW41"/>
    <mergeCell ref="AX41:AZ41"/>
    <mergeCell ref="BA41:BC41"/>
    <mergeCell ref="BE41:BF41"/>
    <mergeCell ref="BG41:BL41"/>
    <mergeCell ref="V41:X41"/>
    <mergeCell ref="Y41:AA41"/>
    <mergeCell ref="AC41:AD41"/>
    <mergeCell ref="AE41:AI41"/>
    <mergeCell ref="AJ41:AL41"/>
    <mergeCell ref="AM41:AO41"/>
    <mergeCell ref="CK42:CP42"/>
    <mergeCell ref="CQ42:CS42"/>
    <mergeCell ref="CT42:CV42"/>
    <mergeCell ref="A41:B41"/>
    <mergeCell ref="C41:G41"/>
    <mergeCell ref="H41:J41"/>
    <mergeCell ref="K41:M41"/>
    <mergeCell ref="N41:O41"/>
    <mergeCell ref="P41:U41"/>
    <mergeCell ref="BM40:BO40"/>
    <mergeCell ref="BP40:BR40"/>
    <mergeCell ref="BT40:BU40"/>
    <mergeCell ref="BV40:CA40"/>
    <mergeCell ref="CB40:CD40"/>
    <mergeCell ref="CE40:CG40"/>
    <mergeCell ref="AP40:AQ40"/>
    <mergeCell ref="AR40:AW40"/>
    <mergeCell ref="AX40:AZ40"/>
    <mergeCell ref="BA40:BC40"/>
    <mergeCell ref="BE40:BF40"/>
    <mergeCell ref="BG40:BL40"/>
    <mergeCell ref="V40:X40"/>
    <mergeCell ref="Y40:AA40"/>
    <mergeCell ref="AC40:AD40"/>
    <mergeCell ref="AE40:AI40"/>
    <mergeCell ref="AJ40:AL40"/>
    <mergeCell ref="AM40:AO40"/>
    <mergeCell ref="CI39:CJ39"/>
    <mergeCell ref="CK39:CP39"/>
    <mergeCell ref="CQ39:CS39"/>
    <mergeCell ref="CT39:CV39"/>
    <mergeCell ref="A40:B40"/>
    <mergeCell ref="C40:G40"/>
    <mergeCell ref="H40:J40"/>
    <mergeCell ref="K40:M40"/>
    <mergeCell ref="N40:O40"/>
    <mergeCell ref="P40:U40"/>
    <mergeCell ref="BM39:BO39"/>
    <mergeCell ref="BP39:BR39"/>
    <mergeCell ref="BT39:BU39"/>
    <mergeCell ref="BV39:CA39"/>
    <mergeCell ref="CB39:CD39"/>
    <mergeCell ref="CE39:CG39"/>
    <mergeCell ref="AP39:AQ39"/>
    <mergeCell ref="AR39:AW39"/>
    <mergeCell ref="AX39:AZ39"/>
    <mergeCell ref="BA39:BC39"/>
    <mergeCell ref="BE39:BF39"/>
    <mergeCell ref="BG39:BL39"/>
    <mergeCell ref="P39:U39"/>
    <mergeCell ref="V39:X39"/>
    <mergeCell ref="Y39:AA39"/>
    <mergeCell ref="AC39:AI39"/>
    <mergeCell ref="AJ39:AL39"/>
    <mergeCell ref="AM39:AO39"/>
    <mergeCell ref="CI40:CJ40"/>
    <mergeCell ref="CK40:CP40"/>
    <mergeCell ref="CQ40:CS40"/>
    <mergeCell ref="CT40:CV40"/>
    <mergeCell ref="A39:B39"/>
    <mergeCell ref="C39:G39"/>
    <mergeCell ref="H39:J39"/>
    <mergeCell ref="K39:M39"/>
    <mergeCell ref="N39:O39"/>
    <mergeCell ref="BG38:BL38"/>
    <mergeCell ref="BM38:BO38"/>
    <mergeCell ref="BP38:BR38"/>
    <mergeCell ref="BT38:BU38"/>
    <mergeCell ref="BV38:CA38"/>
    <mergeCell ref="CB38:CD38"/>
    <mergeCell ref="AM38:AO38"/>
    <mergeCell ref="AP38:AQ38"/>
    <mergeCell ref="AR38:AW38"/>
    <mergeCell ref="AX38:AZ38"/>
    <mergeCell ref="BA38:BC38"/>
    <mergeCell ref="BE38:BF38"/>
    <mergeCell ref="P38:U38"/>
    <mergeCell ref="V38:X38"/>
    <mergeCell ref="Y38:AA38"/>
    <mergeCell ref="AC38:AD38"/>
    <mergeCell ref="AE38:AI38"/>
    <mergeCell ref="AJ38:AL38"/>
    <mergeCell ref="CT37:CV37"/>
    <mergeCell ref="A38:B38"/>
    <mergeCell ref="C38:G38"/>
    <mergeCell ref="H38:J38"/>
    <mergeCell ref="K38:M38"/>
    <mergeCell ref="N38:O38"/>
    <mergeCell ref="BE37:BF37"/>
    <mergeCell ref="BG37:BL37"/>
    <mergeCell ref="BM37:BO37"/>
    <mergeCell ref="BP37:BR37"/>
    <mergeCell ref="BT37:BU37"/>
    <mergeCell ref="BV37:CA37"/>
    <mergeCell ref="AJ37:AL37"/>
    <mergeCell ref="AM37:AO37"/>
    <mergeCell ref="AP37:AQ37"/>
    <mergeCell ref="AR37:AW37"/>
    <mergeCell ref="AX37:AZ37"/>
    <mergeCell ref="BA37:BC37"/>
    <mergeCell ref="CE38:CG38"/>
    <mergeCell ref="CI38:CJ38"/>
    <mergeCell ref="CK38:CP38"/>
    <mergeCell ref="CQ38:CS38"/>
    <mergeCell ref="CT38:CV38"/>
    <mergeCell ref="A37:B37"/>
    <mergeCell ref="C37:G37"/>
    <mergeCell ref="H37:J37"/>
    <mergeCell ref="K37:M37"/>
    <mergeCell ref="N37:U37"/>
    <mergeCell ref="V37:X37"/>
    <mergeCell ref="Y37:AA37"/>
    <mergeCell ref="AC37:AD37"/>
    <mergeCell ref="AE37:AI37"/>
    <mergeCell ref="BT36:CA36"/>
    <mergeCell ref="CB36:CD36"/>
    <mergeCell ref="CE36:CG36"/>
    <mergeCell ref="CI36:CJ36"/>
    <mergeCell ref="CK36:CP36"/>
    <mergeCell ref="CQ36:CS36"/>
    <mergeCell ref="AX36:AZ36"/>
    <mergeCell ref="BA36:BC36"/>
    <mergeCell ref="BE36:BF36"/>
    <mergeCell ref="BG36:BL36"/>
    <mergeCell ref="BM36:BO36"/>
    <mergeCell ref="BP36:BR36"/>
    <mergeCell ref="AC36:AD36"/>
    <mergeCell ref="AE36:AI36"/>
    <mergeCell ref="AJ36:AL36"/>
    <mergeCell ref="AM36:AO36"/>
    <mergeCell ref="AP36:AQ36"/>
    <mergeCell ref="AR36:AW36"/>
    <mergeCell ref="CB37:CD37"/>
    <mergeCell ref="CE37:CG37"/>
    <mergeCell ref="CI37:CP37"/>
    <mergeCell ref="CQ37:CS37"/>
    <mergeCell ref="CK35:CP35"/>
    <mergeCell ref="CQ35:CS35"/>
    <mergeCell ref="CT35:CV35"/>
    <mergeCell ref="A36:G36"/>
    <mergeCell ref="H36:J36"/>
    <mergeCell ref="K36:M36"/>
    <mergeCell ref="N36:O36"/>
    <mergeCell ref="P36:U36"/>
    <mergeCell ref="V36:X36"/>
    <mergeCell ref="Y36:AA36"/>
    <mergeCell ref="BP35:BR35"/>
    <mergeCell ref="BT35:BU35"/>
    <mergeCell ref="BV35:CA35"/>
    <mergeCell ref="CB35:CD35"/>
    <mergeCell ref="CE35:CG35"/>
    <mergeCell ref="CI35:CJ35"/>
    <mergeCell ref="AR35:AW35"/>
    <mergeCell ref="AX35:AZ35"/>
    <mergeCell ref="BA35:BC35"/>
    <mergeCell ref="BE35:BF35"/>
    <mergeCell ref="BG35:BL35"/>
    <mergeCell ref="BM35:BO35"/>
    <mergeCell ref="Y35:AA35"/>
    <mergeCell ref="AC35:AD35"/>
    <mergeCell ref="AE35:AI35"/>
    <mergeCell ref="AJ35:AL35"/>
    <mergeCell ref="AM35:AO35"/>
    <mergeCell ref="AP35:AQ35"/>
    <mergeCell ref="CT36:CV36"/>
    <mergeCell ref="A35:B35"/>
    <mergeCell ref="C35:G35"/>
    <mergeCell ref="H35:J35"/>
    <mergeCell ref="K35:M35"/>
    <mergeCell ref="N35:O35"/>
    <mergeCell ref="P35:U35"/>
    <mergeCell ref="V35:X35"/>
    <mergeCell ref="BP34:BR34"/>
    <mergeCell ref="BT34:BU34"/>
    <mergeCell ref="BV34:CA34"/>
    <mergeCell ref="CB34:CD34"/>
    <mergeCell ref="CE34:CG34"/>
    <mergeCell ref="CI34:CJ34"/>
    <mergeCell ref="AP34:AW34"/>
    <mergeCell ref="AX34:AZ34"/>
    <mergeCell ref="BA34:BC34"/>
    <mergeCell ref="BE34:BF34"/>
    <mergeCell ref="BG34:BL34"/>
    <mergeCell ref="BM34:BO34"/>
    <mergeCell ref="V34:X34"/>
    <mergeCell ref="Y34:AA34"/>
    <mergeCell ref="AC34:AD34"/>
    <mergeCell ref="AE34:AI34"/>
    <mergeCell ref="AJ34:AL34"/>
    <mergeCell ref="AM34:AO34"/>
    <mergeCell ref="A34:B34"/>
    <mergeCell ref="C34:G34"/>
    <mergeCell ref="H34:J34"/>
    <mergeCell ref="K34:M34"/>
    <mergeCell ref="N34:O34"/>
    <mergeCell ref="P34:U34"/>
    <mergeCell ref="CB33:CD33"/>
    <mergeCell ref="CE33:CG33"/>
    <mergeCell ref="CI33:CJ33"/>
    <mergeCell ref="CK33:CP33"/>
    <mergeCell ref="CQ33:CS33"/>
    <mergeCell ref="CT33:CV33"/>
    <mergeCell ref="BA33:BC33"/>
    <mergeCell ref="BE33:BL33"/>
    <mergeCell ref="BM33:BO33"/>
    <mergeCell ref="BP33:BR33"/>
    <mergeCell ref="BT33:BU33"/>
    <mergeCell ref="BV33:CA33"/>
    <mergeCell ref="AE33:AI33"/>
    <mergeCell ref="AJ33:AL33"/>
    <mergeCell ref="AM33:AO33"/>
    <mergeCell ref="AP33:AQ33"/>
    <mergeCell ref="AR33:AW33"/>
    <mergeCell ref="AX33:AZ33"/>
    <mergeCell ref="CK34:CP34"/>
    <mergeCell ref="CQ34:CS34"/>
    <mergeCell ref="CT34:CV34"/>
    <mergeCell ref="A33:B33"/>
    <mergeCell ref="C33:G33"/>
    <mergeCell ref="H33:J33"/>
    <mergeCell ref="K33:M33"/>
    <mergeCell ref="N33:O33"/>
    <mergeCell ref="P33:U33"/>
    <mergeCell ref="V33:X33"/>
    <mergeCell ref="Y33:AA33"/>
    <mergeCell ref="AC33:AD33"/>
    <mergeCell ref="BV32:CA32"/>
    <mergeCell ref="CB32:CD32"/>
    <mergeCell ref="CE32:CG32"/>
    <mergeCell ref="CI32:CJ32"/>
    <mergeCell ref="CK32:CP32"/>
    <mergeCell ref="CQ32:CS32"/>
    <mergeCell ref="BA32:BC32"/>
    <mergeCell ref="BE32:BF32"/>
    <mergeCell ref="BG32:BL32"/>
    <mergeCell ref="BM32:BO32"/>
    <mergeCell ref="BP32:BR32"/>
    <mergeCell ref="BT32:BU32"/>
    <mergeCell ref="AE32:AI32"/>
    <mergeCell ref="AJ32:AL32"/>
    <mergeCell ref="AM32:AO32"/>
    <mergeCell ref="AP32:AQ32"/>
    <mergeCell ref="AR32:AW32"/>
    <mergeCell ref="AX32:AZ32"/>
    <mergeCell ref="CT31:CV31"/>
    <mergeCell ref="A32:B32"/>
    <mergeCell ref="C32:G32"/>
    <mergeCell ref="H32:J32"/>
    <mergeCell ref="K32:M32"/>
    <mergeCell ref="N32:O32"/>
    <mergeCell ref="P32:U32"/>
    <mergeCell ref="V32:X32"/>
    <mergeCell ref="Y32:AA32"/>
    <mergeCell ref="AC32:AD32"/>
    <mergeCell ref="BV31:CA31"/>
    <mergeCell ref="CB31:CD31"/>
    <mergeCell ref="CE31:CG31"/>
    <mergeCell ref="CI31:CJ31"/>
    <mergeCell ref="CK31:CP31"/>
    <mergeCell ref="CQ31:CS31"/>
    <mergeCell ref="BA31:BC31"/>
    <mergeCell ref="BE31:BF31"/>
    <mergeCell ref="BG31:BL31"/>
    <mergeCell ref="BM31:BO31"/>
    <mergeCell ref="BP31:BR31"/>
    <mergeCell ref="BT31:BU31"/>
    <mergeCell ref="AE31:AI31"/>
    <mergeCell ref="AJ31:AL31"/>
    <mergeCell ref="AM31:AO31"/>
    <mergeCell ref="AP31:AQ31"/>
    <mergeCell ref="AR31:AW31"/>
    <mergeCell ref="AX31:AZ31"/>
    <mergeCell ref="CT32:CV32"/>
    <mergeCell ref="A31:B31"/>
    <mergeCell ref="C31:G31"/>
    <mergeCell ref="H31:J31"/>
    <mergeCell ref="K31:M31"/>
    <mergeCell ref="N31:O31"/>
    <mergeCell ref="P31:U31"/>
    <mergeCell ref="V31:X31"/>
    <mergeCell ref="Y31:AA31"/>
    <mergeCell ref="AC31:AD31"/>
    <mergeCell ref="BV30:CA30"/>
    <mergeCell ref="CB30:CD30"/>
    <mergeCell ref="CE30:CG30"/>
    <mergeCell ref="CI30:CJ30"/>
    <mergeCell ref="CK30:CP30"/>
    <mergeCell ref="CQ30:CS30"/>
    <mergeCell ref="BA30:BC30"/>
    <mergeCell ref="BE30:BF30"/>
    <mergeCell ref="BG30:BL30"/>
    <mergeCell ref="BM30:BO30"/>
    <mergeCell ref="BP30:BR30"/>
    <mergeCell ref="BT30:BU30"/>
    <mergeCell ref="AE30:AI30"/>
    <mergeCell ref="AJ30:AL30"/>
    <mergeCell ref="AM30:AO30"/>
    <mergeCell ref="AP30:AQ30"/>
    <mergeCell ref="AR30:AW30"/>
    <mergeCell ref="AX30:AZ30"/>
    <mergeCell ref="CT29:CV29"/>
    <mergeCell ref="A30:B30"/>
    <mergeCell ref="C30:G30"/>
    <mergeCell ref="H30:J30"/>
    <mergeCell ref="K30:M30"/>
    <mergeCell ref="N30:O30"/>
    <mergeCell ref="P30:U30"/>
    <mergeCell ref="V30:X30"/>
    <mergeCell ref="Y30:AA30"/>
    <mergeCell ref="AC30:AD30"/>
    <mergeCell ref="BT29:BU29"/>
    <mergeCell ref="BV29:CA29"/>
    <mergeCell ref="CB29:CD29"/>
    <mergeCell ref="CE29:CG29"/>
    <mergeCell ref="CI29:CP29"/>
    <mergeCell ref="CQ29:CS29"/>
    <mergeCell ref="AX29:AZ29"/>
    <mergeCell ref="BA29:BC29"/>
    <mergeCell ref="BE29:BF29"/>
    <mergeCell ref="BG29:BL29"/>
    <mergeCell ref="BM29:BO29"/>
    <mergeCell ref="BP29:BR29"/>
    <mergeCell ref="AC29:AD29"/>
    <mergeCell ref="AE29:AI29"/>
    <mergeCell ref="AJ29:AL29"/>
    <mergeCell ref="AM29:AO29"/>
    <mergeCell ref="AP29:AQ29"/>
    <mergeCell ref="AR29:AW29"/>
    <mergeCell ref="CT30:CV30"/>
    <mergeCell ref="A29:B29"/>
    <mergeCell ref="C29:G29"/>
    <mergeCell ref="H29:J29"/>
    <mergeCell ref="K29:M29"/>
    <mergeCell ref="N29:O29"/>
    <mergeCell ref="P29:U29"/>
    <mergeCell ref="V29:X29"/>
    <mergeCell ref="Y29:AA29"/>
    <mergeCell ref="BT28:BU28"/>
    <mergeCell ref="BV28:CA28"/>
    <mergeCell ref="CB28:CD28"/>
    <mergeCell ref="CE28:CG28"/>
    <mergeCell ref="CI28:CJ28"/>
    <mergeCell ref="CK28:CP28"/>
    <mergeCell ref="AR28:AW28"/>
    <mergeCell ref="AX28:AZ28"/>
    <mergeCell ref="BA28:BC28"/>
    <mergeCell ref="BE28:BL28"/>
    <mergeCell ref="BM28:BO28"/>
    <mergeCell ref="BP28:BR28"/>
    <mergeCell ref="Y28:AA28"/>
    <mergeCell ref="AC28:AD28"/>
    <mergeCell ref="AE28:AI28"/>
    <mergeCell ref="AJ28:AL28"/>
    <mergeCell ref="AM28:AO28"/>
    <mergeCell ref="AP28:AQ28"/>
    <mergeCell ref="A28:G28"/>
    <mergeCell ref="H28:J28"/>
    <mergeCell ref="K28:M28"/>
    <mergeCell ref="N28:O28"/>
    <mergeCell ref="P28:U28"/>
    <mergeCell ref="V28:X28"/>
    <mergeCell ref="CB27:CD27"/>
    <mergeCell ref="CE27:CG27"/>
    <mergeCell ref="CI27:CJ27"/>
    <mergeCell ref="CK27:CP27"/>
    <mergeCell ref="CQ27:CS27"/>
    <mergeCell ref="CT27:CV27"/>
    <mergeCell ref="BA27:BC27"/>
    <mergeCell ref="BE27:BF27"/>
    <mergeCell ref="BG27:BL27"/>
    <mergeCell ref="BM27:BO27"/>
    <mergeCell ref="BP27:BR27"/>
    <mergeCell ref="BT27:CA27"/>
    <mergeCell ref="AE27:AI27"/>
    <mergeCell ref="AJ27:AL27"/>
    <mergeCell ref="AM27:AO27"/>
    <mergeCell ref="AP27:AQ27"/>
    <mergeCell ref="AR27:AW27"/>
    <mergeCell ref="AX27:AZ27"/>
    <mergeCell ref="CQ28:CS28"/>
    <mergeCell ref="CT28:CV28"/>
    <mergeCell ref="CT26:CV26"/>
    <mergeCell ref="A27:B27"/>
    <mergeCell ref="C27:G27"/>
    <mergeCell ref="H27:J27"/>
    <mergeCell ref="K27:M27"/>
    <mergeCell ref="N27:O27"/>
    <mergeCell ref="P27:U27"/>
    <mergeCell ref="V27:X27"/>
    <mergeCell ref="Y27:AA27"/>
    <mergeCell ref="AC27:AD27"/>
    <mergeCell ref="BV26:CA26"/>
    <mergeCell ref="CB26:CD26"/>
    <mergeCell ref="CE26:CG26"/>
    <mergeCell ref="CI26:CJ26"/>
    <mergeCell ref="CK26:CP26"/>
    <mergeCell ref="CQ26:CS26"/>
    <mergeCell ref="BA26:BC26"/>
    <mergeCell ref="BE26:BF26"/>
    <mergeCell ref="BG26:BL26"/>
    <mergeCell ref="BM26:BO26"/>
    <mergeCell ref="BP26:BR26"/>
    <mergeCell ref="BT26:BU26"/>
    <mergeCell ref="AE26:AI26"/>
    <mergeCell ref="AJ26:AL26"/>
    <mergeCell ref="AM26:AO26"/>
    <mergeCell ref="AP26:AQ26"/>
    <mergeCell ref="AR26:AW26"/>
    <mergeCell ref="AX26:AZ26"/>
    <mergeCell ref="A26:B26"/>
    <mergeCell ref="C26:G26"/>
    <mergeCell ref="H26:J26"/>
    <mergeCell ref="K26:M26"/>
    <mergeCell ref="N26:U26"/>
    <mergeCell ref="V26:X26"/>
    <mergeCell ref="Y26:AA26"/>
    <mergeCell ref="AC26:AD26"/>
    <mergeCell ref="BT25:BU25"/>
    <mergeCell ref="BV25:CA25"/>
    <mergeCell ref="CB25:CD25"/>
    <mergeCell ref="CE25:CG25"/>
    <mergeCell ref="CI25:CJ25"/>
    <mergeCell ref="CK25:CP25"/>
    <mergeCell ref="AX25:AZ25"/>
    <mergeCell ref="BA25:BC25"/>
    <mergeCell ref="BE25:BF25"/>
    <mergeCell ref="BG25:BL25"/>
    <mergeCell ref="BM25:BO25"/>
    <mergeCell ref="BP25:BR25"/>
    <mergeCell ref="AC25:AD25"/>
    <mergeCell ref="AE25:AI25"/>
    <mergeCell ref="AJ25:AL25"/>
    <mergeCell ref="AM25:AO25"/>
    <mergeCell ref="AP25:AQ25"/>
    <mergeCell ref="AR25:AW25"/>
    <mergeCell ref="CQ24:CS24"/>
    <mergeCell ref="CT24:CV24"/>
    <mergeCell ref="A25:B25"/>
    <mergeCell ref="C25:G25"/>
    <mergeCell ref="H25:J25"/>
    <mergeCell ref="K25:M25"/>
    <mergeCell ref="N25:O25"/>
    <mergeCell ref="P25:U25"/>
    <mergeCell ref="V25:X25"/>
    <mergeCell ref="Y25:AA25"/>
    <mergeCell ref="BT24:BU24"/>
    <mergeCell ref="BV24:CA24"/>
    <mergeCell ref="CB24:CD24"/>
    <mergeCell ref="CE24:CG24"/>
    <mergeCell ref="CI24:CJ24"/>
    <mergeCell ref="CK24:CP24"/>
    <mergeCell ref="AX24:AZ24"/>
    <mergeCell ref="BA24:BC24"/>
    <mergeCell ref="BE24:BF24"/>
    <mergeCell ref="BG24:BL24"/>
    <mergeCell ref="BM24:BO24"/>
    <mergeCell ref="BP24:BR24"/>
    <mergeCell ref="AC24:AD24"/>
    <mergeCell ref="AE24:AI24"/>
    <mergeCell ref="AJ24:AL24"/>
    <mergeCell ref="AM24:AO24"/>
    <mergeCell ref="AP24:AQ24"/>
    <mergeCell ref="AR24:AW24"/>
    <mergeCell ref="CQ25:CS25"/>
    <mergeCell ref="CT25:CV25"/>
    <mergeCell ref="A24:B24"/>
    <mergeCell ref="C24:G24"/>
    <mergeCell ref="H24:J24"/>
    <mergeCell ref="K24:M24"/>
    <mergeCell ref="N24:O24"/>
    <mergeCell ref="P24:U24"/>
    <mergeCell ref="V24:X24"/>
    <mergeCell ref="Y24:AA24"/>
    <mergeCell ref="BT23:BU23"/>
    <mergeCell ref="BV23:CA23"/>
    <mergeCell ref="CB23:CD23"/>
    <mergeCell ref="CE23:CG23"/>
    <mergeCell ref="CI23:CJ23"/>
    <mergeCell ref="CK23:CP23"/>
    <mergeCell ref="AX23:AZ23"/>
    <mergeCell ref="BA23:BC23"/>
    <mergeCell ref="BE23:BF23"/>
    <mergeCell ref="BG23:BL23"/>
    <mergeCell ref="BM23:BO23"/>
    <mergeCell ref="BP23:BR23"/>
    <mergeCell ref="AC23:AD23"/>
    <mergeCell ref="AE23:AI23"/>
    <mergeCell ref="AJ23:AL23"/>
    <mergeCell ref="AM23:AO23"/>
    <mergeCell ref="AP23:AQ23"/>
    <mergeCell ref="AR23:AW23"/>
    <mergeCell ref="CQ22:CS22"/>
    <mergeCell ref="CT22:CV22"/>
    <mergeCell ref="A23:B23"/>
    <mergeCell ref="C23:G23"/>
    <mergeCell ref="H23:J23"/>
    <mergeCell ref="K23:M23"/>
    <mergeCell ref="N23:O23"/>
    <mergeCell ref="P23:U23"/>
    <mergeCell ref="V23:X23"/>
    <mergeCell ref="Y23:AA23"/>
    <mergeCell ref="BT22:BU22"/>
    <mergeCell ref="BV22:CA22"/>
    <mergeCell ref="CB22:CD22"/>
    <mergeCell ref="CE22:CG22"/>
    <mergeCell ref="CI22:CJ22"/>
    <mergeCell ref="CK22:CP22"/>
    <mergeCell ref="AX22:AZ22"/>
    <mergeCell ref="BA22:BC22"/>
    <mergeCell ref="BE22:BF22"/>
    <mergeCell ref="BG22:BL22"/>
    <mergeCell ref="BM22:BO22"/>
    <mergeCell ref="BP22:BR22"/>
    <mergeCell ref="AC22:AD22"/>
    <mergeCell ref="AE22:AI22"/>
    <mergeCell ref="AJ22:AL22"/>
    <mergeCell ref="AM22:AO22"/>
    <mergeCell ref="AP22:AQ22"/>
    <mergeCell ref="AR22:AW22"/>
    <mergeCell ref="CQ23:CS23"/>
    <mergeCell ref="CT23:CV23"/>
    <mergeCell ref="A22:B22"/>
    <mergeCell ref="C22:G22"/>
    <mergeCell ref="H22:J22"/>
    <mergeCell ref="K22:M22"/>
    <mergeCell ref="N22:O22"/>
    <mergeCell ref="P22:U22"/>
    <mergeCell ref="V22:X22"/>
    <mergeCell ref="Y22:AA22"/>
    <mergeCell ref="BT21:BU21"/>
    <mergeCell ref="BV21:CA21"/>
    <mergeCell ref="CB21:CD21"/>
    <mergeCell ref="CE21:CG21"/>
    <mergeCell ref="CI21:CJ21"/>
    <mergeCell ref="CK21:CP21"/>
    <mergeCell ref="AX21:AZ21"/>
    <mergeCell ref="BA21:BC21"/>
    <mergeCell ref="BE21:BF21"/>
    <mergeCell ref="BG21:BL21"/>
    <mergeCell ref="BM21:BO21"/>
    <mergeCell ref="BP21:BR21"/>
    <mergeCell ref="Y21:AA21"/>
    <mergeCell ref="AC21:AD21"/>
    <mergeCell ref="AE21:AI21"/>
    <mergeCell ref="AJ21:AL21"/>
    <mergeCell ref="AM21:AO21"/>
    <mergeCell ref="AP21:AW21"/>
    <mergeCell ref="CI20:CP20"/>
    <mergeCell ref="CQ20:CS20"/>
    <mergeCell ref="CT20:CV20"/>
    <mergeCell ref="A21:B21"/>
    <mergeCell ref="C21:G21"/>
    <mergeCell ref="H21:J21"/>
    <mergeCell ref="K21:M21"/>
    <mergeCell ref="N21:O21"/>
    <mergeCell ref="P21:U21"/>
    <mergeCell ref="V21:X21"/>
    <mergeCell ref="BM20:BO20"/>
    <mergeCell ref="BP20:BR20"/>
    <mergeCell ref="BT20:BU20"/>
    <mergeCell ref="BV20:CA20"/>
    <mergeCell ref="CB20:CD20"/>
    <mergeCell ref="CE20:CG20"/>
    <mergeCell ref="AP20:AQ20"/>
    <mergeCell ref="AR20:AW20"/>
    <mergeCell ref="AX20:AZ20"/>
    <mergeCell ref="BA20:BC20"/>
    <mergeCell ref="BE20:BF20"/>
    <mergeCell ref="BG20:BL20"/>
    <mergeCell ref="V20:X20"/>
    <mergeCell ref="Y20:AA20"/>
    <mergeCell ref="AC20:AD20"/>
    <mergeCell ref="AE20:AI20"/>
    <mergeCell ref="AJ20:AL20"/>
    <mergeCell ref="AM20:AO20"/>
    <mergeCell ref="CQ21:CS21"/>
    <mergeCell ref="CT21:CV21"/>
    <mergeCell ref="A20:B20"/>
    <mergeCell ref="C20:G20"/>
    <mergeCell ref="H20:J20"/>
    <mergeCell ref="K20:M20"/>
    <mergeCell ref="N20:O20"/>
    <mergeCell ref="P20:U20"/>
    <mergeCell ref="BM19:BO19"/>
    <mergeCell ref="BP19:BR19"/>
    <mergeCell ref="BT19:BU19"/>
    <mergeCell ref="BV19:CA19"/>
    <mergeCell ref="CB19:CD19"/>
    <mergeCell ref="CE19:CG19"/>
    <mergeCell ref="AP19:AQ19"/>
    <mergeCell ref="AR19:AW19"/>
    <mergeCell ref="AX19:AZ19"/>
    <mergeCell ref="BA19:BC19"/>
    <mergeCell ref="BE19:BF19"/>
    <mergeCell ref="BG19:BL19"/>
    <mergeCell ref="V19:X19"/>
    <mergeCell ref="Y19:AA19"/>
    <mergeCell ref="AC19:AD19"/>
    <mergeCell ref="AE19:AI19"/>
    <mergeCell ref="AJ19:AL19"/>
    <mergeCell ref="AM19:AO19"/>
    <mergeCell ref="CI18:CJ18"/>
    <mergeCell ref="CK18:CP18"/>
    <mergeCell ref="CQ18:CS18"/>
    <mergeCell ref="CT18:CV18"/>
    <mergeCell ref="A19:B19"/>
    <mergeCell ref="C19:G19"/>
    <mergeCell ref="H19:J19"/>
    <mergeCell ref="K19:M19"/>
    <mergeCell ref="N19:O19"/>
    <mergeCell ref="P19:U19"/>
    <mergeCell ref="BM18:BO18"/>
    <mergeCell ref="BP18:BR18"/>
    <mergeCell ref="BT18:BU18"/>
    <mergeCell ref="BV18:CA18"/>
    <mergeCell ref="CB18:CD18"/>
    <mergeCell ref="CE18:CG18"/>
    <mergeCell ref="AP18:AQ18"/>
    <mergeCell ref="AR18:AW18"/>
    <mergeCell ref="AX18:AZ18"/>
    <mergeCell ref="BA18:BC18"/>
    <mergeCell ref="BE18:BF18"/>
    <mergeCell ref="BG18:BL18"/>
    <mergeCell ref="V18:X18"/>
    <mergeCell ref="Y18:AA18"/>
    <mergeCell ref="AC18:AD18"/>
    <mergeCell ref="AE18:AI18"/>
    <mergeCell ref="AJ18:AL18"/>
    <mergeCell ref="AM18:AO18"/>
    <mergeCell ref="CI19:CJ19"/>
    <mergeCell ref="CK19:CP19"/>
    <mergeCell ref="CQ19:CS19"/>
    <mergeCell ref="CT19:CV19"/>
    <mergeCell ref="A18:G18"/>
    <mergeCell ref="H18:J18"/>
    <mergeCell ref="K18:M18"/>
    <mergeCell ref="N18:O18"/>
    <mergeCell ref="P18:U18"/>
    <mergeCell ref="BG17:BL17"/>
    <mergeCell ref="BM17:BO17"/>
    <mergeCell ref="BP17:BR17"/>
    <mergeCell ref="BT17:BU17"/>
    <mergeCell ref="BV17:CA17"/>
    <mergeCell ref="CB17:CD17"/>
    <mergeCell ref="AM17:AO17"/>
    <mergeCell ref="AP17:AQ17"/>
    <mergeCell ref="AR17:AW17"/>
    <mergeCell ref="AX17:AZ17"/>
    <mergeCell ref="BA17:BC17"/>
    <mergeCell ref="BE17:BF17"/>
    <mergeCell ref="P17:U17"/>
    <mergeCell ref="V17:X17"/>
    <mergeCell ref="Y17:AA17"/>
    <mergeCell ref="AC17:AD17"/>
    <mergeCell ref="AE17:AI17"/>
    <mergeCell ref="AJ17:AL17"/>
    <mergeCell ref="CT16:CV16"/>
    <mergeCell ref="A17:B17"/>
    <mergeCell ref="C17:G17"/>
    <mergeCell ref="H17:J17"/>
    <mergeCell ref="K17:M17"/>
    <mergeCell ref="N17:O17"/>
    <mergeCell ref="BG16:BL16"/>
    <mergeCell ref="BM16:BO16"/>
    <mergeCell ref="BP16:BR16"/>
    <mergeCell ref="BT16:BU16"/>
    <mergeCell ref="BV16:CA16"/>
    <mergeCell ref="CB16:CD16"/>
    <mergeCell ref="AM16:AO16"/>
    <mergeCell ref="AP16:AQ16"/>
    <mergeCell ref="AR16:AW16"/>
    <mergeCell ref="AX16:AZ16"/>
    <mergeCell ref="BA16:BC16"/>
    <mergeCell ref="BE16:BF16"/>
    <mergeCell ref="P16:U16"/>
    <mergeCell ref="V16:X16"/>
    <mergeCell ref="Y16:AA16"/>
    <mergeCell ref="AC16:AD16"/>
    <mergeCell ref="AE16:AI16"/>
    <mergeCell ref="AJ16:AL16"/>
    <mergeCell ref="CE17:CG17"/>
    <mergeCell ref="CI17:CJ17"/>
    <mergeCell ref="CK17:CP17"/>
    <mergeCell ref="CQ17:CS17"/>
    <mergeCell ref="CT17:CV17"/>
    <mergeCell ref="CE15:CG15"/>
    <mergeCell ref="CI15:CJ15"/>
    <mergeCell ref="CK15:CP15"/>
    <mergeCell ref="CQ15:CS15"/>
    <mergeCell ref="CT15:CV15"/>
    <mergeCell ref="A16:B16"/>
    <mergeCell ref="C16:G16"/>
    <mergeCell ref="H16:J16"/>
    <mergeCell ref="K16:M16"/>
    <mergeCell ref="N16:O16"/>
    <mergeCell ref="BG15:BL15"/>
    <mergeCell ref="BM15:BO15"/>
    <mergeCell ref="BP15:BR15"/>
    <mergeCell ref="BT15:BU15"/>
    <mergeCell ref="BV15:CA15"/>
    <mergeCell ref="CB15:CD15"/>
    <mergeCell ref="AM15:AO15"/>
    <mergeCell ref="AP15:AQ15"/>
    <mergeCell ref="AR15:AW15"/>
    <mergeCell ref="AX15:AZ15"/>
    <mergeCell ref="BA15:BC15"/>
    <mergeCell ref="BE15:BF15"/>
    <mergeCell ref="P15:U15"/>
    <mergeCell ref="V15:X15"/>
    <mergeCell ref="Y15:AA15"/>
    <mergeCell ref="AC15:AD15"/>
    <mergeCell ref="AE15:AI15"/>
    <mergeCell ref="AJ15:AL15"/>
    <mergeCell ref="CE16:CG16"/>
    <mergeCell ref="CI16:CJ16"/>
    <mergeCell ref="CK16:CP16"/>
    <mergeCell ref="CQ16:CS16"/>
    <mergeCell ref="A15:B15"/>
    <mergeCell ref="C15:G15"/>
    <mergeCell ref="H15:J15"/>
    <mergeCell ref="K15:M15"/>
    <mergeCell ref="N15:O15"/>
    <mergeCell ref="BG14:BL14"/>
    <mergeCell ref="BM14:BO14"/>
    <mergeCell ref="BP14:BR14"/>
    <mergeCell ref="BT14:BU14"/>
    <mergeCell ref="BV14:CA14"/>
    <mergeCell ref="CB14:CD14"/>
    <mergeCell ref="AM14:AO14"/>
    <mergeCell ref="AP14:AQ14"/>
    <mergeCell ref="AR14:AW14"/>
    <mergeCell ref="AX14:AZ14"/>
    <mergeCell ref="BA14:BC14"/>
    <mergeCell ref="BE14:BF14"/>
    <mergeCell ref="P14:U14"/>
    <mergeCell ref="V14:X14"/>
    <mergeCell ref="Y14:AA14"/>
    <mergeCell ref="AC14:AD14"/>
    <mergeCell ref="AE14:AI14"/>
    <mergeCell ref="AJ14:AL14"/>
    <mergeCell ref="CQ13:CS13"/>
    <mergeCell ref="CT13:CV13"/>
    <mergeCell ref="A14:B14"/>
    <mergeCell ref="C14:G14"/>
    <mergeCell ref="H14:J14"/>
    <mergeCell ref="K14:M14"/>
    <mergeCell ref="N14:O14"/>
    <mergeCell ref="BG13:BL13"/>
    <mergeCell ref="BM13:BO13"/>
    <mergeCell ref="BP13:BR13"/>
    <mergeCell ref="BT13:BU13"/>
    <mergeCell ref="BV13:CA13"/>
    <mergeCell ref="CB13:CD13"/>
    <mergeCell ref="AM13:AO13"/>
    <mergeCell ref="AP13:AQ13"/>
    <mergeCell ref="AR13:AW13"/>
    <mergeCell ref="AX13:AZ13"/>
    <mergeCell ref="BA13:BC13"/>
    <mergeCell ref="BE13:BF13"/>
    <mergeCell ref="P13:U13"/>
    <mergeCell ref="V13:X13"/>
    <mergeCell ref="Y13:AA13"/>
    <mergeCell ref="AC13:AD13"/>
    <mergeCell ref="AE13:AI13"/>
    <mergeCell ref="AJ13:AL13"/>
    <mergeCell ref="CE14:CG14"/>
    <mergeCell ref="CI14:CJ14"/>
    <mergeCell ref="CK14:CP14"/>
    <mergeCell ref="CQ14:CS14"/>
    <mergeCell ref="CT14:CV14"/>
    <mergeCell ref="BR7:CI10"/>
    <mergeCell ref="CJ7:CV7"/>
    <mergeCell ref="I8:AE8"/>
    <mergeCell ref="AF8:AO10"/>
    <mergeCell ref="AP8:AU8"/>
    <mergeCell ref="AV8:BD8"/>
    <mergeCell ref="BE8:BI10"/>
    <mergeCell ref="BX12:CC12"/>
    <mergeCell ref="CD12:CG12"/>
    <mergeCell ref="CI12:CK12"/>
    <mergeCell ref="CM12:CR12"/>
    <mergeCell ref="CS12:CV12"/>
    <mergeCell ref="A13:B13"/>
    <mergeCell ref="C13:G13"/>
    <mergeCell ref="H13:J13"/>
    <mergeCell ref="K13:M13"/>
    <mergeCell ref="N13:O13"/>
    <mergeCell ref="AJ12:AV12"/>
    <mergeCell ref="AW12:BC12"/>
    <mergeCell ref="BE12:BG12"/>
    <mergeCell ref="BI12:BN12"/>
    <mergeCell ref="BO12:BR12"/>
    <mergeCell ref="BT12:BV12"/>
    <mergeCell ref="A12:E12"/>
    <mergeCell ref="F12:G12"/>
    <mergeCell ref="H12:T12"/>
    <mergeCell ref="U12:AA12"/>
    <mergeCell ref="AC12:AG12"/>
    <mergeCell ref="AH12:AI12"/>
    <mergeCell ref="CE13:CG13"/>
    <mergeCell ref="CI13:CJ13"/>
    <mergeCell ref="CK13:CP13"/>
    <mergeCell ref="BF6:BI6"/>
    <mergeCell ref="BJ6:BP6"/>
    <mergeCell ref="BR6:CI6"/>
    <mergeCell ref="CJ6:CV6"/>
    <mergeCell ref="I7:J7"/>
    <mergeCell ref="K7:M7"/>
    <mergeCell ref="O7:Q7"/>
    <mergeCell ref="S7:V7"/>
    <mergeCell ref="W7:Y7"/>
    <mergeCell ref="Z7:AC7"/>
    <mergeCell ref="A5:G8"/>
    <mergeCell ref="I5:AE6"/>
    <mergeCell ref="AF5:AN6"/>
    <mergeCell ref="AO5:AU6"/>
    <mergeCell ref="AV5:AW5"/>
    <mergeCell ref="AX5:BC5"/>
    <mergeCell ref="AV6:AW6"/>
    <mergeCell ref="AX6:BC6"/>
    <mergeCell ref="AD7:AE7"/>
    <mergeCell ref="AF7:AT7"/>
    <mergeCell ref="BJ8:BQ10"/>
    <mergeCell ref="CJ8:CV8"/>
    <mergeCell ref="I9:AE10"/>
    <mergeCell ref="AP9:AU9"/>
    <mergeCell ref="AW9:BA9"/>
    <mergeCell ref="CJ9:CV9"/>
    <mergeCell ref="AP10:AU10"/>
    <mergeCell ref="BA10:BC10"/>
    <mergeCell ref="CJ10:CV10"/>
    <mergeCell ref="AW7:BA7"/>
    <mergeCell ref="BE7:BI7"/>
    <mergeCell ref="BJ7:BQ7"/>
    <mergeCell ref="BE4:BL4"/>
    <mergeCell ref="BN4:BQ4"/>
    <mergeCell ref="BR4:BU5"/>
    <mergeCell ref="BV4:CF5"/>
    <mergeCell ref="CG4:CI5"/>
    <mergeCell ref="CJ4:CV4"/>
    <mergeCell ref="BF5:BK5"/>
    <mergeCell ref="BN5:BQ5"/>
    <mergeCell ref="CJ5:CV5"/>
    <mergeCell ref="A4:G4"/>
    <mergeCell ref="I4:Y4"/>
    <mergeCell ref="Z4:AE4"/>
    <mergeCell ref="AF4:AN4"/>
    <mergeCell ref="AO4:AU4"/>
    <mergeCell ref="AV4:BD4"/>
    <mergeCell ref="A1:S2"/>
    <mergeCell ref="U1:CD2"/>
    <mergeCell ref="CE1:CV2"/>
    <mergeCell ref="I3:Q3"/>
    <mergeCell ref="BE3:BQ3"/>
    <mergeCell ref="CJ3:CV3"/>
  </mergeCells>
  <phoneticPr fontId="3"/>
  <conditionalFormatting sqref="A14:B17 BT14:BU17 BT19:BU22 A19:B27 BT24:BU26 N25:O25 N27:O34 BT28:BU35 A29:B31 A33:B35 BT37:BU37 A37:B41 BT39:BU50 N40:O46 A43:B45 N52:O54 BT59:BU64 BT66:BU72 BT74:BU77 BT79:BU81">
    <cfRule type="expression" dxfId="51" priority="51">
      <formula>$O$65="●"</formula>
    </cfRule>
  </conditionalFormatting>
  <conditionalFormatting sqref="A32:B32">
    <cfRule type="expression" dxfId="50" priority="52">
      <formula>$O$66="●"</formula>
    </cfRule>
  </conditionalFormatting>
  <conditionalFormatting sqref="C14:G14 AE14:AI14 CK14:CP14 AR14:AW20 C16:G17 AE16:AI18 P16:U21 BG17:BL17 CK17:CP17 BV19:CA21 BG20:BL20 C22:G26 P23:U24 BG25:BL25 BG27:BL27 P28:U36 AR29:AW29 BG29:BL29 AE29:AI30 BV29:CA30 C30:G31 BG31:BL32 AR31:AW33 AE33:AI33 BV33:CA33 C34:G34 AR35:AW47 BG36:BL37 C38:G38 BG40:BL41 CK41:CP46 AE41:AI47 P42:U44 C43:G43 BG43:BL50 P46:U46 AE49:AI49 P50:U50 P52:U54 AE53:AI58 BG58:BL59 BG61:BL63 BG67:BL68 BV70:CA72 BV76:CA77">
    <cfRule type="expression" dxfId="49" priority="41" stopIfTrue="1">
      <formula>$AX$60="●"</formula>
    </cfRule>
  </conditionalFormatting>
  <conditionalFormatting sqref="C15:G15 AE15:AI15 CK15:CP16 BG16:BL16 BG18:BL18 BV18:CA18 CK18:CP19 AE19:AI21 C21:G21 BG21:BL22 BV22:CA26 CK23:CP23 AR23:AW28 BG24:BL24 BG26:BL26 CK28:CP28 AR30:AW30 BV31:CA32 AE32:AI32 BV34:CA35 C35:G35 CK36:CP36 AE37:AI38 P41:U41 C44:G45 BV46:CA49 CK47:CP48 AE50:AI52 CK58:CP66 BG60:BL60 BV67:CA69 BG73:BL75 BV75:CA75">
    <cfRule type="expression" dxfId="48" priority="44" stopIfTrue="1">
      <formula>#REF!="●"</formula>
    </cfRule>
  </conditionalFormatting>
  <conditionalFormatting sqref="C19:G19">
    <cfRule type="expression" dxfId="47" priority="31" stopIfTrue="1">
      <formula>$AX$60="●"</formula>
    </cfRule>
  </conditionalFormatting>
  <conditionalFormatting sqref="C29:G29">
    <cfRule type="expression" dxfId="46" priority="30" stopIfTrue="1">
      <formula>#REF!="●"</formula>
    </cfRule>
  </conditionalFormatting>
  <conditionalFormatting sqref="C37:G37">
    <cfRule type="expression" dxfId="45" priority="29" stopIfTrue="1">
      <formula>#REF!="●"</formula>
    </cfRule>
  </conditionalFormatting>
  <conditionalFormatting sqref="C39:G42">
    <cfRule type="expression" dxfId="44" priority="10" stopIfTrue="1">
      <formula>#REF!="●"</formula>
    </cfRule>
  </conditionalFormatting>
  <conditionalFormatting sqref="F12 AH12">
    <cfRule type="expression" dxfId="43" priority="36" stopIfTrue="1">
      <formula>A12=0</formula>
    </cfRule>
  </conditionalFormatting>
  <conditionalFormatting sqref="G12 AI12">
    <cfRule type="expression" dxfId="42" priority="40" stopIfTrue="1">
      <formula>#REF!=0</formula>
    </cfRule>
  </conditionalFormatting>
  <conditionalFormatting sqref="N14:O14 BT18 BT38 A42:B42 N47:O47">
    <cfRule type="expression" dxfId="41" priority="50" stopIfTrue="1">
      <formula>$O$67="●"</formula>
    </cfRule>
  </conditionalFormatting>
  <conditionalFormatting sqref="P14:U15">
    <cfRule type="expression" dxfId="40" priority="42" stopIfTrue="1">
      <formula>#REF!="●"</formula>
    </cfRule>
  </conditionalFormatting>
  <conditionalFormatting sqref="P27:U27">
    <cfRule type="expression" dxfId="39" priority="28" stopIfTrue="1">
      <formula>#REF!="●"</formula>
    </cfRule>
  </conditionalFormatting>
  <conditionalFormatting sqref="P38:U38">
    <cfRule type="expression" dxfId="38" priority="27" stopIfTrue="1">
      <formula>$AX$60="●"</formula>
    </cfRule>
  </conditionalFormatting>
  <conditionalFormatting sqref="P49:U49">
    <cfRule type="expression" dxfId="37" priority="26" stopIfTrue="1">
      <formula>#REF!="●"</formula>
    </cfRule>
  </conditionalFormatting>
  <conditionalFormatting sqref="AE34:AI36">
    <cfRule type="expression" dxfId="36" priority="32" stopIfTrue="1">
      <formula>#REF!="●"</formula>
    </cfRule>
  </conditionalFormatting>
  <conditionalFormatting sqref="AE40:AI40">
    <cfRule type="expression" dxfId="35" priority="25" stopIfTrue="1">
      <formula>#REF!="●"</formula>
    </cfRule>
  </conditionalFormatting>
  <conditionalFormatting sqref="AF8:AO10 A12 U12 AC12 AW12:BC12 BE12 BO12:BR12 BT12 CD12:CG12 CI12 CS12:CV12">
    <cfRule type="cellIs" dxfId="34" priority="37" stopIfTrue="1" operator="equal">
      <formula>0</formula>
    </cfRule>
  </conditionalFormatting>
  <conditionalFormatting sqref="AP14:AQ20 BE14:BF27 AC14:AD38 N15:O24 AP22:AQ33 BE29:BF32 BE35:BF41 AP35:AQ50 N39:O39 AC40:AD47 BE43:BF50 N49:O50 AC49:AD58 BE66:BF75">
    <cfRule type="expression" dxfId="33" priority="48" stopIfTrue="1">
      <formula>$O$68="●"</formula>
    </cfRule>
  </conditionalFormatting>
  <conditionalFormatting sqref="AP10:AU10">
    <cfRule type="cellIs" dxfId="32" priority="39" stopIfTrue="1" operator="equal">
      <formula>0</formula>
    </cfRule>
  </conditionalFormatting>
  <conditionalFormatting sqref="AR22:AW22">
    <cfRule type="expression" dxfId="31" priority="24" stopIfTrue="1">
      <formula>$AX$60="●"</formula>
    </cfRule>
  </conditionalFormatting>
  <conditionalFormatting sqref="BE52:BF64">
    <cfRule type="expression" dxfId="30" priority="7" stopIfTrue="1">
      <formula>$O$68="●"</formula>
    </cfRule>
  </conditionalFormatting>
  <conditionalFormatting sqref="BG14:BL15 BV14:CA17 BG19:BL19 C20:G20 P22:U22 AE22:AI28 BG23:BL23 CK24:CP25 P25:U25 C27:G27 CK27:CP27 BG30:BL30 AE31:AI31 C32:G33 CK34:CP35 BG35:BL35 BG38:BL39 CK39:CP40 P45:U45 BV50:CA50 BG54:BL54 BG57:BL57 BG64:BL64 BG66:BL66 BG69:BL72">
    <cfRule type="expression" dxfId="29" priority="45" stopIfTrue="1">
      <formula>#REF!="●"</formula>
    </cfRule>
  </conditionalFormatting>
  <conditionalFormatting sqref="BG34:BL34">
    <cfRule type="expression" dxfId="28" priority="23" stopIfTrue="1">
      <formula>$AX$60="●"</formula>
    </cfRule>
  </conditionalFormatting>
  <conditionalFormatting sqref="BG52:BL53">
    <cfRule type="expression" dxfId="27" priority="22" stopIfTrue="1">
      <formula>$AX$60="●"</formula>
    </cfRule>
  </conditionalFormatting>
  <conditionalFormatting sqref="BG55:BL56">
    <cfRule type="expression" dxfId="26" priority="6" stopIfTrue="1">
      <formula>$AX$60="●"</formula>
    </cfRule>
  </conditionalFormatting>
  <conditionalFormatting sqref="BH12 BW12 CL12">
    <cfRule type="expression" dxfId="25" priority="38" stopIfTrue="1">
      <formula>#REF!="●"</formula>
    </cfRule>
    <cfRule type="expression" dxfId="24" priority="35" stopIfTrue="1">
      <formula>BE12=0</formula>
    </cfRule>
  </conditionalFormatting>
  <conditionalFormatting sqref="BT23 BE34 N38">
    <cfRule type="expression" dxfId="23" priority="8">
      <formula>$O$69="●"</formula>
    </cfRule>
  </conditionalFormatting>
  <conditionalFormatting sqref="BT52:BU57">
    <cfRule type="expression" dxfId="22" priority="5">
      <formula>$O$65="●"</formula>
    </cfRule>
  </conditionalFormatting>
  <conditionalFormatting sqref="BV28:CA28">
    <cfRule type="expression" dxfId="21" priority="21" stopIfTrue="1">
      <formula>#REF!="●"</formula>
    </cfRule>
  </conditionalFormatting>
  <conditionalFormatting sqref="BV37:CA42">
    <cfRule type="expression" dxfId="20" priority="20" stopIfTrue="1">
      <formula>#REF!="●"</formula>
    </cfRule>
  </conditionalFormatting>
  <conditionalFormatting sqref="BV43:CA45">
    <cfRule type="expression" dxfId="19" priority="33" stopIfTrue="1">
      <formula>$AX$60="●"</formula>
    </cfRule>
  </conditionalFormatting>
  <conditionalFormatting sqref="BV52:CA52">
    <cfRule type="expression" dxfId="18" priority="19" stopIfTrue="1">
      <formula>#REF!="●"</formula>
    </cfRule>
  </conditionalFormatting>
  <conditionalFormatting sqref="BV53:CA56">
    <cfRule type="expression" dxfId="17" priority="4" stopIfTrue="1">
      <formula>$AX$60="●"</formula>
    </cfRule>
  </conditionalFormatting>
  <conditionalFormatting sqref="BV60:CA61">
    <cfRule type="expression" dxfId="16" priority="1" stopIfTrue="1">
      <formula>#REF!="●"</formula>
    </cfRule>
  </conditionalFormatting>
  <conditionalFormatting sqref="BV62:CA64">
    <cfRule type="expression" dxfId="15" priority="9" stopIfTrue="1">
      <formula>$AX$60="●"</formula>
    </cfRule>
  </conditionalFormatting>
  <conditionalFormatting sqref="BV66:CA66">
    <cfRule type="expression" dxfId="14" priority="18" stopIfTrue="1">
      <formula>$AX$60="●"</formula>
    </cfRule>
  </conditionalFormatting>
  <conditionalFormatting sqref="BV74:CA74">
    <cfRule type="expression" dxfId="13" priority="17" stopIfTrue="1">
      <formula>$AX$60="●"</formula>
    </cfRule>
  </conditionalFormatting>
  <conditionalFormatting sqref="BV79:CA81">
    <cfRule type="expression" dxfId="12" priority="16" stopIfTrue="1">
      <formula>$AX$60="●"</formula>
    </cfRule>
  </conditionalFormatting>
  <conditionalFormatting sqref="CI14:CJ19 CI57:CJ66 CI68:CJ69">
    <cfRule type="expression" dxfId="11" priority="47" stopIfTrue="1">
      <formula>$O$63="●"</formula>
    </cfRule>
  </conditionalFormatting>
  <conditionalFormatting sqref="CI21:CJ21 CI30:CJ36 N35:O36 CI38:CJ48 CI50:CJ55">
    <cfRule type="expression" dxfId="10" priority="46" stopIfTrue="1">
      <formula>$O$62="●"</formula>
    </cfRule>
  </conditionalFormatting>
  <conditionalFormatting sqref="CI22:CJ22">
    <cfRule type="expression" dxfId="9" priority="49" stopIfTrue="1">
      <formula>$O$64="●"</formula>
    </cfRule>
  </conditionalFormatting>
  <conditionalFormatting sqref="CI23:CJ28">
    <cfRule type="expression" dxfId="8" priority="3" stopIfTrue="1">
      <formula>$O$62="●"</formula>
    </cfRule>
  </conditionalFormatting>
  <conditionalFormatting sqref="CK21:CP21">
    <cfRule type="expression" dxfId="7" priority="15" stopIfTrue="1">
      <formula>#REF!="●"</formula>
    </cfRule>
  </conditionalFormatting>
  <conditionalFormatting sqref="CK22:CP22 P39:U40 P47:U47">
    <cfRule type="expression" dxfId="6" priority="43" stopIfTrue="1">
      <formula>#REF!="●"</formula>
    </cfRule>
  </conditionalFormatting>
  <conditionalFormatting sqref="CK26:CP26">
    <cfRule type="expression" dxfId="5" priority="2" stopIfTrue="1">
      <formula>#REF!="●"</formula>
    </cfRule>
  </conditionalFormatting>
  <conditionalFormatting sqref="CK30:CP33">
    <cfRule type="expression" dxfId="4" priority="14" stopIfTrue="1">
      <formula>#REF!="●"</formula>
    </cfRule>
  </conditionalFormatting>
  <conditionalFormatting sqref="CK38:CP38">
    <cfRule type="expression" dxfId="3" priority="13" stopIfTrue="1">
      <formula>#REF!="●"</formula>
    </cfRule>
  </conditionalFormatting>
  <conditionalFormatting sqref="CK50:CP50">
    <cfRule type="expression" dxfId="2" priority="12" stopIfTrue="1">
      <formula>#REF!="●"</formula>
    </cfRule>
  </conditionalFormatting>
  <conditionalFormatting sqref="CK51:CP54">
    <cfRule type="expression" dxfId="1" priority="34" stopIfTrue="1">
      <formula>$AX$60="●"</formula>
    </cfRule>
  </conditionalFormatting>
  <conditionalFormatting sqref="CK68:CP69">
    <cfRule type="expression" dxfId="0" priority="11" stopIfTrue="1">
      <formula>#REF!="●"</formula>
    </cfRule>
  </conditionalFormatting>
  <dataValidations count="3">
    <dataValidation type="list" allowBlank="1" showInputMessage="1" showErrorMessage="1" sqref="A5:G8" xr:uid="{94387626-ADF8-49CF-9D7D-C6288273FF9D}">
      <formula1>$AQ$3:$AZ$3</formula1>
    </dataValidation>
    <dataValidation type="list" allowBlank="1" showInputMessage="1" showErrorMessage="1" sqref="AZ3" xr:uid="{F05EAC9C-90C0-4D1E-A66C-C1237B583C44}">
      <formula1>$AV$3:$AZ$3</formula1>
    </dataValidation>
    <dataValidation type="list" allowBlank="1" showInputMessage="1" showErrorMessage="1" sqref="AX60:AZ60 O62:O69 P62:Q65 P67:Q69" xr:uid="{C5996517-426A-43B2-A847-A64B1798934D}">
      <formula1>"●,　"</formula1>
    </dataValidation>
  </dataValidations>
  <pageMargins left="0.78740157480314965" right="0.39370078740157483" top="0.39370078740157483" bottom="0.35433070866141736" header="0.51181102362204722" footer="0.51181102362204722"/>
  <pageSetup paperSize="8"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Group Box 1">
              <controlPr defaultSize="0" autoFill="0" autoPict="0">
                <anchor moveWithCells="1">
                  <from>
                    <xdr:col>47</xdr:col>
                    <xdr:colOff>0</xdr:colOff>
                    <xdr:row>7</xdr:row>
                    <xdr:rowOff>0</xdr:rowOff>
                  </from>
                  <to>
                    <xdr:col>56</xdr:col>
                    <xdr:colOff>44450</xdr:colOff>
                    <xdr:row>10</xdr:row>
                    <xdr:rowOff>82550</xdr:rowOff>
                  </to>
                </anchor>
              </controlPr>
            </control>
          </mc:Choice>
        </mc:AlternateContent>
        <mc:AlternateContent xmlns:mc="http://schemas.openxmlformats.org/markup-compatibility/2006">
          <mc:Choice Requires="x14">
            <control shapeId="1026" r:id="rId5" name="Option Button 2">
              <controlPr defaultSize="0" autoFill="0" autoLine="0" autoPict="0">
                <anchor moveWithCells="1">
                  <from>
                    <xdr:col>47</xdr:col>
                    <xdr:colOff>6350</xdr:colOff>
                    <xdr:row>8</xdr:row>
                    <xdr:rowOff>6350</xdr:rowOff>
                  </from>
                  <to>
                    <xdr:col>51</xdr:col>
                    <xdr:colOff>50800</xdr:colOff>
                    <xdr:row>9</xdr:row>
                    <xdr:rowOff>0</xdr:rowOff>
                  </to>
                </anchor>
              </controlPr>
            </control>
          </mc:Choice>
        </mc:AlternateContent>
        <mc:AlternateContent xmlns:mc="http://schemas.openxmlformats.org/markup-compatibility/2006">
          <mc:Choice Requires="x14">
            <control shapeId="1027" r:id="rId6" name="Option Button 3">
              <controlPr defaultSize="0" autoFill="0" autoLine="0" autoPict="0">
                <anchor moveWithCells="1">
                  <from>
                    <xdr:col>47</xdr:col>
                    <xdr:colOff>6350</xdr:colOff>
                    <xdr:row>9</xdr:row>
                    <xdr:rowOff>63500</xdr:rowOff>
                  </from>
                  <to>
                    <xdr:col>50</xdr:col>
                    <xdr:colOff>12700</xdr:colOff>
                    <xdr:row>10</xdr:row>
                    <xdr:rowOff>69850</xdr:rowOff>
                  </to>
                </anchor>
              </controlPr>
            </control>
          </mc:Choice>
        </mc:AlternateContent>
        <mc:AlternateContent xmlns:mc="http://schemas.openxmlformats.org/markup-compatibility/2006">
          <mc:Choice Requires="x14">
            <control shapeId="1028" r:id="rId7" name="Option Button 4">
              <controlPr defaultSize="0" autoFill="0" autoLine="0" autoPict="0">
                <anchor moveWithCells="1">
                  <from>
                    <xdr:col>51</xdr:col>
                    <xdr:colOff>6350</xdr:colOff>
                    <xdr:row>9</xdr:row>
                    <xdr:rowOff>63500</xdr:rowOff>
                  </from>
                  <to>
                    <xdr:col>54</xdr:col>
                    <xdr:colOff>120650</xdr:colOff>
                    <xdr:row>10</xdr:row>
                    <xdr:rowOff>69850</xdr:rowOff>
                  </to>
                </anchor>
              </controlPr>
            </control>
          </mc:Choice>
        </mc:AlternateContent>
        <mc:AlternateContent xmlns:mc="http://schemas.openxmlformats.org/markup-compatibility/2006">
          <mc:Choice Requires="x14">
            <control shapeId="1029" r:id="rId8" name="Group Box 5">
              <controlPr defaultSize="0" autoFill="0" autoPict="0">
                <anchor moveWithCells="1">
                  <from>
                    <xdr:col>56</xdr:col>
                    <xdr:colOff>0</xdr:colOff>
                    <xdr:row>3</xdr:row>
                    <xdr:rowOff>0</xdr:rowOff>
                  </from>
                  <to>
                    <xdr:col>69</xdr:col>
                    <xdr:colOff>76200</xdr:colOff>
                    <xdr:row>10</xdr:row>
                    <xdr:rowOff>82550</xdr:rowOff>
                  </to>
                </anchor>
              </controlPr>
            </control>
          </mc:Choice>
        </mc:AlternateContent>
        <mc:AlternateContent xmlns:mc="http://schemas.openxmlformats.org/markup-compatibility/2006">
          <mc:Choice Requires="x14">
            <control shapeId="1030" r:id="rId9" name="Option Button 6">
              <controlPr defaultSize="0" autoFill="0" autoLine="0" autoPict="0">
                <anchor moveWithCells="1">
                  <from>
                    <xdr:col>64</xdr:col>
                    <xdr:colOff>25400</xdr:colOff>
                    <xdr:row>3</xdr:row>
                    <xdr:rowOff>0</xdr:rowOff>
                  </from>
                  <to>
                    <xdr:col>68</xdr:col>
                    <xdr:colOff>76200</xdr:colOff>
                    <xdr:row>4</xdr:row>
                    <xdr:rowOff>6350</xdr:rowOff>
                  </to>
                </anchor>
              </controlPr>
            </control>
          </mc:Choice>
        </mc:AlternateContent>
        <mc:AlternateContent xmlns:mc="http://schemas.openxmlformats.org/markup-compatibility/2006">
          <mc:Choice Requires="x14">
            <control shapeId="1031" r:id="rId10" name="Option Button 7">
              <controlPr defaultSize="0" autoFill="0" autoLine="0" autoPict="0">
                <anchor moveWithCells="1">
                  <from>
                    <xdr:col>56</xdr:col>
                    <xdr:colOff>31750</xdr:colOff>
                    <xdr:row>4</xdr:row>
                    <xdr:rowOff>0</xdr:rowOff>
                  </from>
                  <to>
                    <xdr:col>60</xdr:col>
                    <xdr:colOff>31750</xdr:colOff>
                    <xdr:row>5</xdr:row>
                    <xdr:rowOff>6350</xdr:rowOff>
                  </to>
                </anchor>
              </controlPr>
            </control>
          </mc:Choice>
        </mc:AlternateContent>
        <mc:AlternateContent xmlns:mc="http://schemas.openxmlformats.org/markup-compatibility/2006">
          <mc:Choice Requires="x14">
            <control shapeId="1032" r:id="rId11" name="Option Button 8">
              <controlPr defaultSize="0" autoFill="0" autoLine="0" autoPict="0">
                <anchor moveWithCells="1">
                  <from>
                    <xdr:col>64</xdr:col>
                    <xdr:colOff>31750</xdr:colOff>
                    <xdr:row>4</xdr:row>
                    <xdr:rowOff>0</xdr:rowOff>
                  </from>
                  <to>
                    <xdr:col>68</xdr:col>
                    <xdr:colOff>50800</xdr:colOff>
                    <xdr:row>5</xdr:row>
                    <xdr:rowOff>6350</xdr:rowOff>
                  </to>
                </anchor>
              </controlPr>
            </control>
          </mc:Choice>
        </mc:AlternateContent>
        <mc:AlternateContent xmlns:mc="http://schemas.openxmlformats.org/markup-compatibility/2006">
          <mc:Choice Requires="x14">
            <control shapeId="1033" r:id="rId12" name="Option Button 9">
              <controlPr defaultSize="0" autoFill="0" autoLine="0" autoPict="0">
                <anchor moveWithCells="1">
                  <from>
                    <xdr:col>56</xdr:col>
                    <xdr:colOff>31750</xdr:colOff>
                    <xdr:row>5</xdr:row>
                    <xdr:rowOff>25400</xdr:rowOff>
                  </from>
                  <to>
                    <xdr:col>59</xdr:col>
                    <xdr:colOff>50800</xdr:colOff>
                    <xdr:row>6</xdr:row>
                    <xdr:rowOff>6350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47</xdr:col>
                    <xdr:colOff>6350</xdr:colOff>
                    <xdr:row>6</xdr:row>
                    <xdr:rowOff>31750</xdr:rowOff>
                  </from>
                  <to>
                    <xdr:col>50</xdr:col>
                    <xdr:colOff>120650</xdr:colOff>
                    <xdr:row>7</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津田沼</vt:lpstr>
      <vt:lpstr>津田沼!Print_Area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佐々木 千恵子</dc:creator>
  <cp:lastModifiedBy>高橋 書江</cp:lastModifiedBy>
  <dcterms:created xsi:type="dcterms:W3CDTF">2023-08-03T03:09:05Z</dcterms:created>
  <dcterms:modified xsi:type="dcterms:W3CDTF">2023-08-07T03:01:12Z</dcterms:modified>
</cp:coreProperties>
</file>