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192.168.1.1\共有\ポスメイト管理\04.集計書類\04.エリア表の更新\2023年\９月\"/>
    </mc:Choice>
  </mc:AlternateContent>
  <xr:revisionPtr revIDLastSave="0" documentId="13_ncr:1_{68DDE922-D94F-4CF5-BF5D-5F14CCAD58CF}" xr6:coauthVersionLast="47" xr6:coauthVersionMax="47" xr10:uidLastSave="{00000000-0000-0000-0000-000000000000}"/>
  <bookViews>
    <workbookView xWindow="29385" yWindow="1875" windowWidth="18120" windowHeight="10440" xr2:uid="{2A4E2246-02BF-470C-864C-068DD4FF5D49}"/>
  </bookViews>
  <sheets>
    <sheet name="茨城" sheetId="1" r:id="rId1"/>
  </sheets>
  <definedNames>
    <definedName name="_xlnm.Print_Area" localSheetId="0">茨城!$A$1:$CV$77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70" i="1" l="1"/>
  <c r="AF69" i="1"/>
  <c r="L70" i="1"/>
  <c r="AC69" i="1"/>
  <c r="O65" i="1"/>
  <c r="AF64" i="1"/>
  <c r="AC64" i="1"/>
  <c r="AF61" i="1"/>
  <c r="L65" i="1"/>
  <c r="AW60" i="1"/>
  <c r="O60" i="1"/>
  <c r="AC61" i="1"/>
  <c r="AF56" i="1"/>
  <c r="L60" i="1"/>
  <c r="O53" i="1"/>
  <c r="AF50" i="1"/>
  <c r="AC50" i="1"/>
  <c r="AT60" i="1"/>
  <c r="AF45" i="1"/>
  <c r="AC45" i="1"/>
  <c r="AW44" i="1"/>
  <c r="AF39" i="1"/>
  <c r="AC39" i="1"/>
  <c r="AF34" i="1"/>
  <c r="AC34" i="1"/>
  <c r="AC29" i="1" s="1"/>
  <c r="L53" i="1"/>
  <c r="AT44" i="1"/>
  <c r="O33" i="1"/>
  <c r="L33" i="1"/>
  <c r="AW32" i="1"/>
  <c r="AF28" i="1"/>
  <c r="AT32" i="1"/>
  <c r="AW25" i="1"/>
  <c r="AC28" i="1"/>
  <c r="O25" i="1"/>
  <c r="L25" i="1"/>
  <c r="O22" i="1"/>
  <c r="AP12" i="1" s="1"/>
  <c r="AT25" i="1"/>
  <c r="AW20" i="1"/>
  <c r="AF20" i="1"/>
  <c r="L22" i="1"/>
  <c r="AT20" i="1"/>
  <c r="AC20" i="1"/>
  <c r="A12" i="1"/>
  <c r="AF8" i="1" s="1"/>
  <c r="BD3" i="1"/>
  <c r="AQ3" i="1"/>
  <c r="AR3" i="1" s="1"/>
  <c r="AS3" i="1" s="1"/>
  <c r="AT3" i="1" s="1"/>
  <c r="AU3" i="1" s="1"/>
  <c r="AV3" i="1" s="1"/>
  <c r="AW3" i="1" s="1"/>
  <c r="AX3" i="1" s="1"/>
  <c r="AY3" i="1" s="1"/>
  <c r="AZ3" i="1" s="1"/>
  <c r="L14" i="1" l="1"/>
  <c r="CN46" i="1"/>
  <c r="AC56" i="1"/>
  <c r="CN47" i="1" l="1"/>
  <c r="AC35" i="1"/>
  <c r="CN45" i="1" l="1"/>
  <c r="CN48" i="1" s="1"/>
  <c r="AK61" i="1"/>
</calcChain>
</file>

<file path=xl/sharedStrings.xml><?xml version="1.0" encoding="utf-8"?>
<sst xmlns="http://schemas.openxmlformats.org/spreadsheetml/2006/main" count="279" uniqueCount="251">
  <si>
    <t>折込チラシ申込書</t>
    <phoneticPr fontId="4"/>
  </si>
  <si>
    <r>
      <t>㈱地域新聞社　柏</t>
    </r>
    <r>
      <rPr>
        <b/>
        <sz val="20"/>
        <rFont val="ＭＳ Ｐゴシック"/>
        <family val="3"/>
        <charset val="128"/>
      </rPr>
      <t>支社</t>
    </r>
    <r>
      <rPr>
        <b/>
        <sz val="18"/>
        <rFont val="ＭＳ Ｐゴシック"/>
        <family val="3"/>
        <charset val="128"/>
      </rPr>
      <t xml:space="preserve"> </t>
    </r>
    <r>
      <rPr>
        <b/>
        <sz val="20"/>
        <rFont val="ＭＳ Ｐゴシック"/>
        <family val="3"/>
        <charset val="128"/>
      </rPr>
      <t>tel.04-7160-2022／fax.04-7160-2030</t>
    </r>
    <r>
      <rPr>
        <b/>
        <sz val="18"/>
        <rFont val="ＭＳ Ｐゴシック"/>
        <family val="3"/>
        <charset val="128"/>
      </rPr>
      <t xml:space="preserve">  </t>
    </r>
    <r>
      <rPr>
        <sz val="14"/>
        <rFont val="ＭＳ Ｐゴシック"/>
        <family val="3"/>
        <charset val="128"/>
      </rPr>
      <t>〒277-0005 千葉県柏市柏4-6-3　新栄ビル4Ｆ</t>
    </r>
    <rPh sb="7" eb="8">
      <t>カシワ</t>
    </rPh>
    <rPh sb="8" eb="10">
      <t>シシャ</t>
    </rPh>
    <phoneticPr fontId="4"/>
  </si>
  <si>
    <t>※太枠内をご記入ください</t>
    <rPh sb="1" eb="3">
      <t>フトワク</t>
    </rPh>
    <rPh sb="3" eb="4">
      <t>ナイ</t>
    </rPh>
    <rPh sb="6" eb="8">
      <t>キニュウ</t>
    </rPh>
    <phoneticPr fontId="4"/>
  </si>
  <si>
    <t>　※当社担当記入欄</t>
    <phoneticPr fontId="4"/>
  </si>
  <si>
    <t>発行日</t>
    <rPh sb="0" eb="3">
      <t>ハッコウビ</t>
    </rPh>
    <phoneticPr fontId="4"/>
  </si>
  <si>
    <t>お客様名</t>
    <phoneticPr fontId="4"/>
  </si>
  <si>
    <t>サイズ</t>
    <phoneticPr fontId="4"/>
  </si>
  <si>
    <t>地域新聞社担当</t>
    <rPh sb="0" eb="2">
      <t>チイキ</t>
    </rPh>
    <rPh sb="2" eb="5">
      <t>シンブンシャ</t>
    </rPh>
    <rPh sb="5" eb="7">
      <t>タントウ</t>
    </rPh>
    <phoneticPr fontId="4"/>
  </si>
  <si>
    <t>※ﾁﾗｼ不足時の調整ｴﾘｱ</t>
    <rPh sb="6" eb="7">
      <t>ジ</t>
    </rPh>
    <phoneticPr fontId="4"/>
  </si>
  <si>
    <t>納品方法</t>
    <phoneticPr fontId="4"/>
  </si>
  <si>
    <t xml:space="preserve">　 </t>
    <phoneticPr fontId="4"/>
  </si>
  <si>
    <t xml:space="preserve">納品済み  </t>
    <phoneticPr fontId="4"/>
  </si>
  <si>
    <t>伝票番号</t>
    <rPh sb="0" eb="2">
      <t>デンピョウ</t>
    </rPh>
    <rPh sb="2" eb="4">
      <t>バンゴウ</t>
    </rPh>
    <phoneticPr fontId="4"/>
  </si>
  <si>
    <t/>
  </si>
  <si>
    <t>印</t>
    <rPh sb="0" eb="1">
      <t>イン</t>
    </rPh>
    <phoneticPr fontId="4"/>
  </si>
  <si>
    <t>■お申込み締切り</t>
    <rPh sb="2" eb="4">
      <t>モウシコ</t>
    </rPh>
    <rPh sb="5" eb="7">
      <t>シメキ</t>
    </rPh>
    <phoneticPr fontId="4"/>
  </si>
  <si>
    <t>（No.</t>
    <phoneticPr fontId="4"/>
  </si>
  <si>
    <t>）</t>
    <phoneticPr fontId="4"/>
  </si>
  <si>
    <t>ルート便</t>
    <rPh sb="3" eb="4">
      <t>ビン</t>
    </rPh>
    <phoneticPr fontId="4"/>
  </si>
  <si>
    <t>引き取り</t>
    <rPh sb="0" eb="1">
      <t>ヒ</t>
    </rPh>
    <rPh sb="2" eb="3">
      <t>ト</t>
    </rPh>
    <phoneticPr fontId="4"/>
  </si>
  <si>
    <t>折込希望週の前週金曜日18：00まで</t>
    <phoneticPr fontId="4"/>
  </si>
  <si>
    <t>直納</t>
    <rPh sb="0" eb="1">
      <t>チョク</t>
    </rPh>
    <rPh sb="1" eb="2">
      <t>ノウ</t>
    </rPh>
    <phoneticPr fontId="4"/>
  </si>
  <si>
    <t>備考</t>
    <rPh sb="0" eb="2">
      <t>ビコウ</t>
    </rPh>
    <phoneticPr fontId="4"/>
  </si>
  <si>
    <t>■注文の取消・訂正について</t>
    <rPh sb="1" eb="3">
      <t>チュウモン</t>
    </rPh>
    <rPh sb="4" eb="6">
      <t>トリケシ</t>
    </rPh>
    <rPh sb="7" eb="9">
      <t>テイセイ</t>
    </rPh>
    <phoneticPr fontId="4"/>
  </si>
  <si>
    <t>TEL</t>
    <phoneticPr fontId="4"/>
  </si>
  <si>
    <t>-</t>
    <phoneticPr fontId="4"/>
  </si>
  <si>
    <t>（担当：</t>
    <rPh sb="1" eb="3">
      <t>タントウ</t>
    </rPh>
    <phoneticPr fontId="4"/>
  </si>
  <si>
    <t>様）</t>
    <rPh sb="0" eb="1">
      <t>サマ</t>
    </rPh>
    <phoneticPr fontId="4"/>
  </si>
  <si>
    <t>数量</t>
    <rPh sb="0" eb="2">
      <t>スウリョウ</t>
    </rPh>
    <phoneticPr fontId="4"/>
  </si>
  <si>
    <t>越</t>
    <rPh sb="0" eb="1">
      <t>エツ</t>
    </rPh>
    <phoneticPr fontId="4"/>
  </si>
  <si>
    <t>お任せ</t>
    <rPh sb="1" eb="2">
      <t>マカ</t>
    </rPh>
    <phoneticPr fontId="4"/>
  </si>
  <si>
    <t>納品日</t>
    <rPh sb="0" eb="3">
      <t>ノウヒンビ</t>
    </rPh>
    <phoneticPr fontId="4"/>
  </si>
  <si>
    <t>納品部数</t>
    <rPh sb="0" eb="2">
      <t>ノウヒン</t>
    </rPh>
    <rPh sb="2" eb="4">
      <t>ブスウ</t>
    </rPh>
    <phoneticPr fontId="4"/>
  </si>
  <si>
    <t>折込前週金曜18時～当週月曜18時</t>
    <rPh sb="2" eb="4">
      <t>ゼンシュウ</t>
    </rPh>
    <rPh sb="4" eb="6">
      <t>キンヨウ</t>
    </rPh>
    <rPh sb="8" eb="9">
      <t>ジ</t>
    </rPh>
    <rPh sb="10" eb="12">
      <t>トウシュウ</t>
    </rPh>
    <rPh sb="12" eb="14">
      <t>ゲツヨウ</t>
    </rPh>
    <rPh sb="16" eb="17">
      <t>ジ</t>
    </rPh>
    <phoneticPr fontId="4"/>
  </si>
  <si>
    <t>チラシ名</t>
    <rPh sb="3" eb="4">
      <t>メイ</t>
    </rPh>
    <phoneticPr fontId="4"/>
  </si>
  <si>
    <t>※余りﾁﾗｼの処理方法</t>
    <rPh sb="7" eb="9">
      <t>ショリ</t>
    </rPh>
    <rPh sb="9" eb="11">
      <t>ホウホウ</t>
    </rPh>
    <phoneticPr fontId="4"/>
  </si>
  <si>
    <t>変更料が50％発生します。</t>
    <rPh sb="0" eb="3">
      <t>ヘンコウリョウ</t>
    </rPh>
    <rPh sb="7" eb="9">
      <t>ハッセイ</t>
    </rPh>
    <phoneticPr fontId="4"/>
  </si>
  <si>
    <t>折込総数</t>
    <rPh sb="0" eb="2">
      <t>オリコミ</t>
    </rPh>
    <rPh sb="2" eb="4">
      <t>ソウスウ</t>
    </rPh>
    <phoneticPr fontId="4"/>
  </si>
  <si>
    <t>次回折込</t>
    <rPh sb="0" eb="2">
      <t>ジカイ</t>
    </rPh>
    <rPh sb="2" eb="4">
      <t>オリコミ</t>
    </rPh>
    <phoneticPr fontId="4"/>
  </si>
  <si>
    <t>※上記以降はお受けできません。</t>
    <rPh sb="1" eb="3">
      <t>ジョウキ</t>
    </rPh>
    <rPh sb="3" eb="5">
      <t>イコウ</t>
    </rPh>
    <rPh sb="7" eb="8">
      <t>ウ</t>
    </rPh>
    <phoneticPr fontId="4"/>
  </si>
  <si>
    <t>処分</t>
    <rPh sb="0" eb="2">
      <t>ショブン</t>
    </rPh>
    <phoneticPr fontId="4"/>
  </si>
  <si>
    <t>ご返却</t>
    <rPh sb="1" eb="3">
      <t>ヘンキャク</t>
    </rPh>
    <phoneticPr fontId="4"/>
  </si>
  <si>
    <t>※月曜祝日の場合は、1営業日前倒し</t>
    <rPh sb="1" eb="3">
      <t>ゲツヨウ</t>
    </rPh>
    <rPh sb="3" eb="5">
      <t>シュクジツ</t>
    </rPh>
    <rPh sb="6" eb="8">
      <t>バアイ</t>
    </rPh>
    <rPh sb="11" eb="14">
      <t>エイギョウビ</t>
    </rPh>
    <rPh sb="14" eb="16">
      <t>マエダオ</t>
    </rPh>
    <phoneticPr fontId="4"/>
  </si>
  <si>
    <t>部</t>
    <rPh sb="0" eb="1">
      <t>ブ</t>
    </rPh>
    <phoneticPr fontId="4"/>
  </si>
  <si>
    <t>取手・守谷版</t>
    <rPh sb="0" eb="2">
      <t>トリデ</t>
    </rPh>
    <rPh sb="3" eb="5">
      <t>モリヤ</t>
    </rPh>
    <rPh sb="5" eb="6">
      <t>ハン</t>
    </rPh>
    <phoneticPr fontId="4"/>
  </si>
  <si>
    <t>エリア</t>
    <phoneticPr fontId="4"/>
  </si>
  <si>
    <t>No.</t>
    <phoneticPr fontId="4"/>
  </si>
  <si>
    <t>エリア名</t>
    <rPh sb="3" eb="4">
      <t>メイ</t>
    </rPh>
    <phoneticPr fontId="4"/>
  </si>
  <si>
    <t>部数</t>
    <rPh sb="0" eb="2">
      <t>ブスウ</t>
    </rPh>
    <phoneticPr fontId="4"/>
  </si>
  <si>
    <t>チェック欄</t>
    <rPh sb="4" eb="5">
      <t>ラン</t>
    </rPh>
    <phoneticPr fontId="4"/>
  </si>
  <si>
    <t>守谷市</t>
    <rPh sb="0" eb="3">
      <t>モリヤシ</t>
    </rPh>
    <phoneticPr fontId="2"/>
  </si>
  <si>
    <t>―――</t>
    <phoneticPr fontId="2"/>
  </si>
  <si>
    <t>薬師台</t>
    <rPh sb="0" eb="3">
      <t>ヤクシダイ</t>
    </rPh>
    <phoneticPr fontId="4"/>
  </si>
  <si>
    <t>白山</t>
    <rPh sb="0" eb="2">
      <t>ハクサン</t>
    </rPh>
    <phoneticPr fontId="4"/>
  </si>
  <si>
    <t>みずき野</t>
    <rPh sb="3" eb="4">
      <t>ノ</t>
    </rPh>
    <phoneticPr fontId="4"/>
  </si>
  <si>
    <t>美園</t>
    <rPh sb="0" eb="2">
      <t>ミソノ</t>
    </rPh>
    <phoneticPr fontId="4"/>
  </si>
  <si>
    <t>西</t>
    <rPh sb="0" eb="1">
      <t>ニシ</t>
    </rPh>
    <phoneticPr fontId="4"/>
  </si>
  <si>
    <t>60％以上【</t>
    <rPh sb="3" eb="5">
      <t>イジョウ</t>
    </rPh>
    <phoneticPr fontId="9"/>
  </si>
  <si>
    <t>松前台</t>
    <rPh sb="0" eb="2">
      <t>マツマエ</t>
    </rPh>
    <rPh sb="2" eb="3">
      <t>ダイ</t>
    </rPh>
    <phoneticPr fontId="4"/>
  </si>
  <si>
    <t>つくばみらい市</t>
    <rPh sb="6" eb="7">
      <t>シ</t>
    </rPh>
    <phoneticPr fontId="2"/>
  </si>
  <si>
    <t>井野台</t>
    <rPh sb="0" eb="2">
      <t>イノ</t>
    </rPh>
    <rPh sb="2" eb="3">
      <t>ダイ</t>
    </rPh>
    <phoneticPr fontId="4"/>
  </si>
  <si>
    <t>けやき台</t>
    <rPh sb="3" eb="4">
      <t>ダイ</t>
    </rPh>
    <phoneticPr fontId="4"/>
  </si>
  <si>
    <t>絹の台</t>
    <rPh sb="0" eb="1">
      <t>キヌ</t>
    </rPh>
    <rPh sb="2" eb="3">
      <t>ダイ</t>
    </rPh>
    <phoneticPr fontId="4"/>
  </si>
  <si>
    <t>取手市</t>
    <phoneticPr fontId="2"/>
  </si>
  <si>
    <t>取手</t>
    <rPh sb="0" eb="2">
      <t>トリデ</t>
    </rPh>
    <phoneticPr fontId="4"/>
  </si>
  <si>
    <t>本郷・駒場・新取手</t>
    <rPh sb="6" eb="9">
      <t>シントリデ</t>
    </rPh>
    <phoneticPr fontId="4"/>
  </si>
  <si>
    <t>市区町村</t>
  </si>
  <si>
    <t>部数</t>
  </si>
  <si>
    <t>表示</t>
    <phoneticPr fontId="4"/>
  </si>
  <si>
    <t>東</t>
    <rPh sb="0" eb="1">
      <t>ヒガシ</t>
    </rPh>
    <phoneticPr fontId="4"/>
  </si>
  <si>
    <t>部</t>
  </si>
  <si>
    <t>つくばみらい</t>
    <phoneticPr fontId="4"/>
  </si>
  <si>
    <t>　</t>
  </si>
  <si>
    <t>守谷</t>
    <rPh sb="0" eb="2">
      <t>モリヤ</t>
    </rPh>
    <phoneticPr fontId="4"/>
  </si>
  <si>
    <t>合計</t>
  </si>
  <si>
    <t>※表示欄に「●」を入力すると、その市に
該当するエリア番号の色が変わります。</t>
    <phoneticPr fontId="4"/>
  </si>
  <si>
    <t>台宿</t>
    <rPh sb="0" eb="2">
      <t>ダイジュク</t>
    </rPh>
    <phoneticPr fontId="4"/>
  </si>
  <si>
    <t>折込料金表（税別）</t>
  </si>
  <si>
    <t>松ケ丘・百合ケ丘・松並</t>
    <phoneticPr fontId="4"/>
  </si>
  <si>
    <t>サ イ ズ</t>
  </si>
  <si>
    <t>単価</t>
    <rPh sb="0" eb="2">
      <t>タンカ</t>
    </rPh>
    <phoneticPr fontId="4"/>
  </si>
  <si>
    <t>厚物</t>
    <rPh sb="0" eb="1">
      <t>アツ</t>
    </rPh>
    <rPh sb="1" eb="2">
      <t>モノ</t>
    </rPh>
    <phoneticPr fontId="4"/>
  </si>
  <si>
    <t xml:space="preserve">    A6～B5・はがき（折なし）</t>
  </si>
  <si>
    <t>井野団地</t>
    <rPh sb="0" eb="2">
      <t>イノ</t>
    </rPh>
    <rPh sb="2" eb="4">
      <t>ダンチ</t>
    </rPh>
    <phoneticPr fontId="4"/>
  </si>
  <si>
    <t xml:space="preserve">    Ａ　4　（折なし）</t>
    <rPh sb="9" eb="10">
      <t>オリ</t>
    </rPh>
    <phoneticPr fontId="4"/>
  </si>
  <si>
    <t xml:space="preserve">    Ｂ　4　（折なし）</t>
  </si>
  <si>
    <t xml:space="preserve">    Ａ3（二つ折り納品）</t>
  </si>
  <si>
    <t xml:space="preserve">    Ｂ3（二つ折り納品）</t>
  </si>
  <si>
    <t>中央・ひがし野</t>
    <rPh sb="0" eb="2">
      <t>チュウオウ</t>
    </rPh>
    <rPh sb="6" eb="7">
      <t>ノ</t>
    </rPh>
    <phoneticPr fontId="4"/>
  </si>
  <si>
    <t>戸頭</t>
    <rPh sb="0" eb="2">
      <t>トガシラ</t>
    </rPh>
    <phoneticPr fontId="4"/>
  </si>
  <si>
    <t>※四六判91ｋｇ以上は厚物となります。（裁断により多少の誤差あり。1部あたりのｇ基準あり。）
※【併配】【折物】【特殊形状】の料金は別途お見積りさせていただきますので、お問合せください。</t>
  </si>
  <si>
    <t>井野・青柳</t>
    <rPh sb="0" eb="2">
      <t>イノ</t>
    </rPh>
    <rPh sb="3" eb="5">
      <t>アオヤナギ</t>
    </rPh>
    <phoneticPr fontId="4"/>
  </si>
  <si>
    <t>合計</t>
    <rPh sb="0" eb="2">
      <t>ゴウケイ</t>
    </rPh>
    <phoneticPr fontId="4"/>
  </si>
  <si>
    <t>光風台</t>
    <rPh sb="0" eb="3">
      <t>コウフウダイ</t>
    </rPh>
    <phoneticPr fontId="4"/>
  </si>
  <si>
    <t>御所ケ丘</t>
    <rPh sb="0" eb="2">
      <t>ゴショ</t>
    </rPh>
    <rPh sb="3" eb="4">
      <t>オカ</t>
    </rPh>
    <phoneticPr fontId="4"/>
  </si>
  <si>
    <t>引取料</t>
    <rPh sb="0" eb="3">
      <t>ヒキトリリョウ</t>
    </rPh>
    <phoneticPr fontId="4"/>
  </si>
  <si>
    <t>1万部未満…3000円（税別）</t>
    <rPh sb="1" eb="3">
      <t>マンブ</t>
    </rPh>
    <rPh sb="3" eb="5">
      <t>ミマン</t>
    </rPh>
    <rPh sb="10" eb="11">
      <t>エン</t>
    </rPh>
    <rPh sb="12" eb="14">
      <t>ゼイベツ</t>
    </rPh>
    <phoneticPr fontId="4"/>
  </si>
  <si>
    <t>1万部以上…1部につき0.3円（税別）</t>
    <rPh sb="1" eb="3">
      <t>マンブ</t>
    </rPh>
    <rPh sb="3" eb="5">
      <t>イジョウ</t>
    </rPh>
    <rPh sb="7" eb="8">
      <t>ブ</t>
    </rPh>
    <rPh sb="14" eb="15">
      <t>エン</t>
    </rPh>
    <rPh sb="16" eb="18">
      <t>ゼイベツ</t>
    </rPh>
    <phoneticPr fontId="4"/>
  </si>
  <si>
    <t>納品先</t>
    <rPh sb="0" eb="3">
      <t>ノウヒンサキ</t>
    </rPh>
    <phoneticPr fontId="4"/>
  </si>
  <si>
    <t>㈱地域新聞社　千葉配送センター</t>
    <rPh sb="1" eb="5">
      <t>チイキシンブン</t>
    </rPh>
    <rPh sb="5" eb="6">
      <t>シャ</t>
    </rPh>
    <rPh sb="7" eb="9">
      <t>チバ</t>
    </rPh>
    <rPh sb="9" eb="11">
      <t>ハイソウ</t>
    </rPh>
    <phoneticPr fontId="4"/>
  </si>
  <si>
    <t>新町</t>
    <rPh sb="0" eb="2">
      <t>シンマチ</t>
    </rPh>
    <phoneticPr fontId="4"/>
  </si>
  <si>
    <t>久保ケ丘</t>
    <rPh sb="0" eb="2">
      <t>クボ</t>
    </rPh>
    <rPh sb="3" eb="4">
      <t>オカ</t>
    </rPh>
    <phoneticPr fontId="4"/>
  </si>
  <si>
    <t>　　　tel.047-489-6133</t>
    <phoneticPr fontId="4"/>
  </si>
  <si>
    <t xml:space="preserve">〒276-0004　千葉県八千代市島田台981-1 </t>
    <phoneticPr fontId="4"/>
  </si>
  <si>
    <t>※エリア部数と同数の折込をご希望の場合は『●』を、少ない部数をご希望の場合は数字を、チェック欄に入力ください。</t>
    <rPh sb="4" eb="6">
      <t>ブスウ</t>
    </rPh>
    <rPh sb="7" eb="9">
      <t>ドウスウ</t>
    </rPh>
    <rPh sb="10" eb="12">
      <t>オリコミ</t>
    </rPh>
    <rPh sb="14" eb="16">
      <t>キボウ</t>
    </rPh>
    <rPh sb="17" eb="19">
      <t>バアイ</t>
    </rPh>
    <rPh sb="25" eb="26">
      <t>スク</t>
    </rPh>
    <rPh sb="28" eb="30">
      <t>ブスウ</t>
    </rPh>
    <rPh sb="32" eb="34">
      <t>キボウ</t>
    </rPh>
    <rPh sb="35" eb="37">
      <t>バアイ</t>
    </rPh>
    <rPh sb="38" eb="40">
      <t>スウジ</t>
    </rPh>
    <rPh sb="46" eb="47">
      <t>ラン</t>
    </rPh>
    <rPh sb="48" eb="50">
      <t>ニュウリョク</t>
    </rPh>
    <phoneticPr fontId="4"/>
  </si>
  <si>
    <t>受付時間</t>
    <rPh sb="0" eb="4">
      <t>ウケツケジカン</t>
    </rPh>
    <phoneticPr fontId="4"/>
  </si>
  <si>
    <t>月・金：8時～17時</t>
  </si>
  <si>
    <t>※土日祝日は休業。
月曜祝日の場合は、15時まで納品受付</t>
    <phoneticPr fontId="4"/>
  </si>
  <si>
    <r>
      <t>※</t>
    </r>
    <r>
      <rPr>
        <sz val="11"/>
        <color rgb="FFFF0000"/>
        <rFont val="ＭＳ Ｐゴシック"/>
        <family val="3"/>
        <charset val="128"/>
      </rPr>
      <t>水曜・木曜・金曜の3日間で配布</t>
    </r>
    <r>
      <rPr>
        <sz val="11"/>
        <rFont val="ＭＳ Ｐゴシック"/>
        <family val="3"/>
        <charset val="128"/>
      </rPr>
      <t>となります。（時期によっては変則発行になる場合がございます。詳しくはお問合せください）</t>
    </r>
    <rPh sb="1" eb="3">
      <t>スイヨウ</t>
    </rPh>
    <phoneticPr fontId="4"/>
  </si>
  <si>
    <t>火：8時～10時</t>
  </si>
  <si>
    <t>※配布部数はエリア内にある実際の世帯数と一致しない場合がございます。</t>
  </si>
  <si>
    <t>【直納は、希望される週の月曜日17：00まで】</t>
    <rPh sb="1" eb="2">
      <t>チョク</t>
    </rPh>
    <rPh sb="2" eb="3">
      <t>オサム</t>
    </rPh>
    <rPh sb="5" eb="7">
      <t>キボウ</t>
    </rPh>
    <rPh sb="10" eb="11">
      <t>シュウ</t>
    </rPh>
    <rPh sb="12" eb="15">
      <t>ゲツヨウビ</t>
    </rPh>
    <phoneticPr fontId="4"/>
  </si>
  <si>
    <t>水・木：9時～17時</t>
    <phoneticPr fontId="4"/>
  </si>
  <si>
    <r>
      <t>※</t>
    </r>
    <r>
      <rPr>
        <sz val="11"/>
        <color rgb="FFFF0000"/>
        <rFont val="ＭＳ Ｐゴシック"/>
        <family val="3"/>
        <charset val="128"/>
      </rPr>
      <t>お申込は、折込を希望される週の月曜日12：00まで（月曜祝日の場合は、前週金曜日12：00まで）にお願い致します。</t>
    </r>
    <rPh sb="2" eb="4">
      <t>モウシコミ</t>
    </rPh>
    <rPh sb="6" eb="8">
      <t>オリコミ</t>
    </rPh>
    <rPh sb="9" eb="11">
      <t>キボウ</t>
    </rPh>
    <rPh sb="14" eb="15">
      <t>シュウ</t>
    </rPh>
    <rPh sb="27" eb="29">
      <t>ゲツヨウ</t>
    </rPh>
    <rPh sb="29" eb="31">
      <t>シュクジツ</t>
    </rPh>
    <rPh sb="32" eb="34">
      <t>バアイ</t>
    </rPh>
    <rPh sb="36" eb="38">
      <t>ゼンシュウ</t>
    </rPh>
    <rPh sb="38" eb="40">
      <t>キンヨウ</t>
    </rPh>
    <rPh sb="40" eb="41">
      <t>ビ</t>
    </rPh>
    <rPh sb="51" eb="52">
      <t>ネガ</t>
    </rPh>
    <rPh sb="53" eb="54">
      <t>イタ</t>
    </rPh>
    <phoneticPr fontId="4"/>
  </si>
  <si>
    <t>※梱包の都合上、1エリア 200部以上（200部以下のエリア、調整、厚物・特殊サイズは対象外）での折込数量の設定をお勧めします。</t>
  </si>
  <si>
    <t>※天災や感染症の蔓延により、エリアによって配布出来ない場合もございます。</t>
    <phoneticPr fontId="4"/>
  </si>
  <si>
    <t>薬師台1・2</t>
  </si>
  <si>
    <t>薬師台2・4</t>
  </si>
  <si>
    <t>薬師台2・3</t>
  </si>
  <si>
    <t>薬師台4・6</t>
  </si>
  <si>
    <t>薬師台5・6</t>
  </si>
  <si>
    <t>薬師台7</t>
  </si>
  <si>
    <t>松前台1</t>
  </si>
  <si>
    <t>松前台2</t>
  </si>
  <si>
    <t>松前台3</t>
  </si>
  <si>
    <t>松前台4</t>
  </si>
  <si>
    <t>松前台5</t>
  </si>
  <si>
    <t>松前台6・7</t>
  </si>
  <si>
    <t>松前台7</t>
  </si>
  <si>
    <t>絹の台1・2</t>
  </si>
  <si>
    <t>絹の台3</t>
  </si>
  <si>
    <t>絹の台2・5</t>
  </si>
  <si>
    <t>絹の台6</t>
  </si>
  <si>
    <t>取手1</t>
  </si>
  <si>
    <t>取手2</t>
  </si>
  <si>
    <t>取手2・3</t>
  </si>
  <si>
    <t>東1・2</t>
  </si>
  <si>
    <t>東3</t>
  </si>
  <si>
    <t>東4・5</t>
  </si>
  <si>
    <t>東6-①</t>
  </si>
  <si>
    <t>東6-②</t>
  </si>
  <si>
    <t>台宿1・2</t>
  </si>
  <si>
    <t>台宿2-①</t>
  </si>
  <si>
    <t>台宿2-②</t>
  </si>
  <si>
    <t>台宿2-③</t>
  </si>
  <si>
    <t>井野団地1</t>
  </si>
  <si>
    <t>井野団地2</t>
  </si>
  <si>
    <t>井野団地3</t>
  </si>
  <si>
    <t>井野団地4</t>
  </si>
  <si>
    <t>井野団地5</t>
  </si>
  <si>
    <t>井野1</t>
  </si>
  <si>
    <t>井野2</t>
  </si>
  <si>
    <t>井野3</t>
  </si>
  <si>
    <t>青柳1</t>
  </si>
  <si>
    <t>光風台1・2</t>
  </si>
  <si>
    <t>光風台2・3</t>
  </si>
  <si>
    <t>新町3</t>
  </si>
  <si>
    <t>新町4</t>
  </si>
  <si>
    <t>新町5</t>
  </si>
  <si>
    <t>新町6</t>
  </si>
  <si>
    <t>白山1</t>
  </si>
  <si>
    <t>白山2</t>
  </si>
  <si>
    <t>白山3・4</t>
  </si>
  <si>
    <t>白山5</t>
  </si>
  <si>
    <t>白山6</t>
  </si>
  <si>
    <t>白山7・8</t>
  </si>
  <si>
    <t>西1A</t>
  </si>
  <si>
    <t>西1B</t>
  </si>
  <si>
    <t>西2A</t>
  </si>
  <si>
    <t>西2B</t>
  </si>
  <si>
    <t>井野台1A</t>
  </si>
  <si>
    <t>井野台2</t>
  </si>
  <si>
    <t>井野台3A</t>
  </si>
  <si>
    <t>井野台3B</t>
  </si>
  <si>
    <t>井野台4</t>
  </si>
  <si>
    <t>井野台5</t>
  </si>
  <si>
    <t>本郷1</t>
  </si>
  <si>
    <t>本郷2</t>
  </si>
  <si>
    <t>本郷4・駒場1</t>
  </si>
  <si>
    <t>本郷5・駒場1</t>
  </si>
  <si>
    <t>駒場1</t>
  </si>
  <si>
    <t>駒場3・4</t>
  </si>
  <si>
    <t>新取手1</t>
  </si>
  <si>
    <t>新取手1・4</t>
  </si>
  <si>
    <t>新取手2・3A</t>
  </si>
  <si>
    <t>新取手2・3B</t>
  </si>
  <si>
    <t>新取手5・駒場3</t>
  </si>
  <si>
    <t>戸頭1</t>
  </si>
  <si>
    <t>戸頭2A</t>
  </si>
  <si>
    <t>戸頭2B</t>
  </si>
  <si>
    <t>戸頭3A</t>
  </si>
  <si>
    <t>戸頭3B</t>
  </si>
  <si>
    <t>戸頭4</t>
  </si>
  <si>
    <t>戸頭4・6　団地</t>
  </si>
  <si>
    <t>戸頭6　団地</t>
  </si>
  <si>
    <t>戸頭6A</t>
  </si>
  <si>
    <t>戸頭6B</t>
  </si>
  <si>
    <t>戸頭7A</t>
  </si>
  <si>
    <t>戸頭7B</t>
  </si>
  <si>
    <t>戸頭8</t>
  </si>
  <si>
    <t>戸頭9</t>
  </si>
  <si>
    <t>戸頭A</t>
  </si>
  <si>
    <t>みずき野1</t>
  </si>
  <si>
    <t>みずき野2</t>
  </si>
  <si>
    <t>みずき野3</t>
  </si>
  <si>
    <t>みずき野4・5</t>
  </si>
  <si>
    <t>みずき野6</t>
  </si>
  <si>
    <t>みずき野7</t>
  </si>
  <si>
    <t>みずき野8</t>
  </si>
  <si>
    <t>美園1・2</t>
  </si>
  <si>
    <t>美園3・4・5</t>
  </si>
  <si>
    <t>けやき台1</t>
  </si>
  <si>
    <t>けやき台2</t>
  </si>
  <si>
    <t>けやき台2・3</t>
  </si>
  <si>
    <t>けやき台3</t>
  </si>
  <si>
    <t>けやき台4</t>
  </si>
  <si>
    <t>けやき台5</t>
  </si>
  <si>
    <t>けやき台6</t>
  </si>
  <si>
    <t>松ケ丘1</t>
  </si>
  <si>
    <t>松ケ丘1・2</t>
  </si>
  <si>
    <t>松ケ丘2</t>
  </si>
  <si>
    <t>松ケ丘3</t>
  </si>
  <si>
    <t>松ケ丘4</t>
  </si>
  <si>
    <t>松ケ丘5A</t>
  </si>
  <si>
    <t>松ケ丘5B・百合ケ丘3D</t>
  </si>
  <si>
    <t>松ケ丘6</t>
  </si>
  <si>
    <t>松ケ丘7</t>
  </si>
  <si>
    <t>百合ケ丘1</t>
  </si>
  <si>
    <t>百合ケ丘2A</t>
  </si>
  <si>
    <t>百合ケ丘2B</t>
  </si>
  <si>
    <t>百合ケ丘2C・大柏</t>
  </si>
  <si>
    <t>百合ケ丘3A</t>
  </si>
  <si>
    <t>百合ケ丘3B</t>
  </si>
  <si>
    <t>百合ケ丘3C</t>
  </si>
  <si>
    <t>松並</t>
  </si>
  <si>
    <t>松並青葉2</t>
  </si>
  <si>
    <t>松並青葉1レーベン</t>
  </si>
  <si>
    <t>中央1</t>
  </si>
  <si>
    <t>ひがし野1・4・中央2</t>
  </si>
  <si>
    <t>ひがし野1・中央2</t>
  </si>
  <si>
    <t>ひがし野2　ブランズ</t>
  </si>
  <si>
    <t>ひがし野2・3</t>
  </si>
  <si>
    <t>ひがし野3</t>
  </si>
  <si>
    <t>御所ケ丘2</t>
  </si>
  <si>
    <t>御所ケ丘3</t>
  </si>
  <si>
    <t>御所ケ丘4・5</t>
  </si>
  <si>
    <t>御所ケ丘5</t>
  </si>
  <si>
    <t>久保ケ丘1</t>
  </si>
  <si>
    <t>久保ケ丘2・3</t>
  </si>
  <si>
    <t>久保ケ丘3・4</t>
  </si>
  <si>
    <t>久保ケ丘4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</si>
</sst>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yyyy&quot;年&quot;m&quot;月分&quot;"/>
    <numFmt numFmtId="177" formatCode="m/d"/>
    <numFmt numFmtId="178" formatCode="m/d;@"/>
    <numFmt numFmtId="179" formatCode="&quot;更新日　&quot;yyyy/m/d"/>
    <numFmt numFmtId="180" formatCode="#,##0_ "/>
    <numFmt numFmtId="181" formatCode="#,###&quot;部&quot;"/>
    <numFmt numFmtId="182" formatCode="0.0"/>
  </numFmts>
  <fonts count="22" x14ac:knownFonts="1">
    <font>
      <sz val="11"/>
      <name val="ＭＳ Ｐゴシック"/>
      <family val="3"/>
      <charset val="128"/>
    </font>
    <font>
      <sz val="9"/>
      <color rgb="FF000000"/>
      <name val="Meiryo UI"/>
      <family val="3"/>
      <charset val="128"/>
    </font>
    <font>
      <sz val="11"/>
      <name val="ＭＳ Ｐゴシック"/>
      <family val="3"/>
      <charset val="128"/>
    </font>
    <font>
      <sz val="36"/>
      <name val="ＭＳ Ｐゴシック"/>
      <family val="3"/>
      <charset val="128"/>
    </font>
    <font>
      <sz val="6"/>
      <name val="ＭＳ Ｐゴシック"/>
      <family val="3"/>
      <charset val="128"/>
    </font>
    <font>
      <b/>
      <sz val="18"/>
      <name val="ＭＳ Ｐゴシック"/>
      <family val="3"/>
      <charset val="128"/>
    </font>
    <font>
      <b/>
      <sz val="20"/>
      <name val="ＭＳ Ｐゴシック"/>
      <family val="3"/>
      <charset val="128"/>
    </font>
    <font>
      <sz val="14"/>
      <name val="ＭＳ Ｐゴシック"/>
      <family val="3"/>
      <charset val="128"/>
    </font>
    <font>
      <sz val="28"/>
      <name val="ＭＳ Ｐゴシック"/>
      <family val="3"/>
      <charset val="128"/>
    </font>
    <font>
      <sz val="16"/>
      <name val="ＭＳ Ｐゴシック"/>
      <family val="3"/>
      <charset val="128"/>
    </font>
    <font>
      <sz val="11"/>
      <color theme="0"/>
      <name val="ＭＳ Ｐゴシック"/>
      <family val="3"/>
      <charset val="128"/>
    </font>
    <font>
      <sz val="11"/>
      <color indexed="9"/>
      <name val="ＭＳ Ｐゴシック"/>
      <family val="3"/>
      <charset val="128"/>
    </font>
    <font>
      <sz val="10"/>
      <name val="ＭＳ Ｐゴシック"/>
      <family val="3"/>
      <charset val="128"/>
    </font>
    <font>
      <sz val="20"/>
      <name val="ＭＳ Ｐゴシック"/>
      <family val="3"/>
      <charset val="128"/>
    </font>
    <font>
      <sz val="22"/>
      <name val="ＭＳ Ｐゴシック"/>
      <family val="3"/>
      <charset val="128"/>
    </font>
    <font>
      <sz val="26"/>
      <name val="ＭＳ Ｐゴシック"/>
      <family val="3"/>
      <charset val="128"/>
    </font>
    <font>
      <b/>
      <sz val="14"/>
      <name val="ＭＳ Ｐゴシック"/>
      <family val="3"/>
      <charset val="128"/>
    </font>
    <font>
      <b/>
      <sz val="11"/>
      <name val="ＭＳ Ｐゴシック"/>
      <family val="3"/>
      <charset val="128"/>
    </font>
    <font>
      <sz val="24"/>
      <name val="ＭＳ Ｐゴシック"/>
      <family val="3"/>
      <charset val="128"/>
    </font>
    <font>
      <b/>
      <sz val="12"/>
      <name val="ＭＳ Ｐゴシック"/>
      <family val="3"/>
      <charset val="128"/>
    </font>
    <font>
      <sz val="11"/>
      <color rgb="FFFF0000"/>
      <name val="ＭＳ Ｐゴシック"/>
      <family val="3"/>
      <charset val="128"/>
    </font>
    <font>
      <sz val="11"/>
      <color rgb="FF333333"/>
      <name val="ＭＳ Ｐゴシック"/>
      <family val="3"/>
      <charset val="128"/>
    </font>
  </fonts>
  <fills count="9">
    <fill>
      <patternFill patternType="none"/>
    </fill>
    <fill>
      <patternFill patternType="gray125"/>
    </fill>
    <fill>
      <patternFill patternType="mediumGray">
        <fgColor indexed="22"/>
      </patternFill>
    </fill>
    <fill>
      <patternFill patternType="solid">
        <fgColor indexed="22"/>
        <bgColor indexed="64"/>
      </patternFill>
    </fill>
    <fill>
      <patternFill patternType="lightGray">
        <fgColor indexed="55"/>
        <bgColor indexed="13"/>
      </patternFill>
    </fill>
    <fill>
      <patternFill patternType="solid">
        <fgColor indexed="57"/>
        <bgColor indexed="64"/>
      </patternFill>
    </fill>
    <fill>
      <patternFill patternType="solid">
        <fgColor indexed="40"/>
        <bgColor indexed="64"/>
      </patternFill>
    </fill>
    <fill>
      <patternFill patternType="solid">
        <fgColor indexed="13"/>
        <bgColor indexed="64"/>
      </patternFill>
    </fill>
    <fill>
      <patternFill patternType="solid">
        <fgColor theme="0" tint="-0.14996795556505021"/>
        <bgColor indexed="64"/>
      </patternFill>
    </fill>
  </fills>
  <borders count="1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indexed="64"/>
      </bottom>
      <diagonal/>
    </border>
    <border>
      <left/>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ck">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top/>
      <bottom/>
      <diagonal/>
    </border>
    <border>
      <left/>
      <right style="thick">
        <color indexed="64"/>
      </right>
      <top/>
      <bottom/>
      <diagonal/>
    </border>
    <border>
      <left/>
      <right style="thin">
        <color indexed="64"/>
      </right>
      <top/>
      <bottom/>
      <diagonal/>
    </border>
    <border>
      <left style="thin">
        <color indexed="64"/>
      </left>
      <right/>
      <top/>
      <bottom/>
      <diagonal/>
    </border>
    <border>
      <left/>
      <right/>
      <top/>
      <bottom style="hair">
        <color indexed="64"/>
      </bottom>
      <diagonal/>
    </border>
    <border>
      <left style="thick">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ck">
        <color indexed="64"/>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ck">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diagonal/>
    </border>
    <border>
      <left style="hair">
        <color indexed="64"/>
      </left>
      <right/>
      <top style="hair">
        <color indexed="64"/>
      </top>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ck">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ck">
        <color indexed="64"/>
      </left>
      <right style="thin">
        <color indexed="64"/>
      </right>
      <top/>
      <bottom style="hair">
        <color indexed="64"/>
      </bottom>
      <diagonal/>
    </border>
    <border>
      <left style="thin">
        <color indexed="64"/>
      </left>
      <right style="thick">
        <color indexed="64"/>
      </right>
      <top/>
      <bottom style="hair">
        <color indexed="64"/>
      </bottom>
      <diagonal/>
    </border>
    <border>
      <left style="medium">
        <color indexed="64"/>
      </left>
      <right style="thin">
        <color indexed="64"/>
      </right>
      <top style="hair">
        <color indexed="64"/>
      </top>
      <bottom style="hair">
        <color indexed="64"/>
      </bottom>
      <diagonal/>
    </border>
    <border>
      <left style="thick">
        <color indexed="64"/>
      </left>
      <right/>
      <top style="hair">
        <color indexed="64"/>
      </top>
      <bottom style="hair">
        <color indexed="64"/>
      </bottom>
      <diagonal/>
    </border>
    <border>
      <left/>
      <right style="thick">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hair">
        <color indexed="64"/>
      </top>
      <bottom/>
      <diagonal/>
    </border>
    <border>
      <left style="thin">
        <color indexed="64"/>
      </left>
      <right style="thick">
        <color indexed="64"/>
      </right>
      <top style="hair">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style="medium">
        <color auto="1"/>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cellStyleXfs>
  <cellXfs count="362">
    <xf numFmtId="0" fontId="0" fillId="0" borderId="0" xfId="0">
      <alignment vertical="center"/>
    </xf>
    <xf numFmtId="14" fontId="0" fillId="0" borderId="0" xfId="0" applyNumberFormat="1">
      <alignment vertical="center"/>
    </xf>
    <xf numFmtId="0" fontId="9" fillId="0" borderId="0" xfId="0" applyFont="1" applyAlignment="1">
      <alignment shrinkToFit="1"/>
    </xf>
    <xf numFmtId="0" fontId="3" fillId="0" borderId="7" xfId="0" applyFont="1" applyBorder="1" applyAlignment="1">
      <alignment vertical="center" shrinkToFit="1"/>
    </xf>
    <xf numFmtId="0" fontId="0" fillId="0" borderId="7" xfId="0" applyBorder="1">
      <alignment vertical="center"/>
    </xf>
    <xf numFmtId="177" fontId="10" fillId="0" borderId="7" xfId="0" applyNumberFormat="1" applyFont="1" applyBorder="1">
      <alignment vertical="center"/>
    </xf>
    <xf numFmtId="178" fontId="11" fillId="0" borderId="0" xfId="0" applyNumberFormat="1" applyFont="1" applyAlignment="1">
      <alignment vertical="center" shrinkToFit="1"/>
    </xf>
    <xf numFmtId="0" fontId="10" fillId="0" borderId="0" xfId="0" applyFont="1">
      <alignment vertical="center"/>
    </xf>
    <xf numFmtId="179" fontId="12" fillId="0" borderId="8" xfId="0" applyNumberFormat="1" applyFont="1" applyBorder="1" applyAlignment="1">
      <alignment vertical="top"/>
    </xf>
    <xf numFmtId="0" fontId="0" fillId="0" borderId="10" xfId="0" applyBorder="1">
      <alignment vertical="center"/>
    </xf>
    <xf numFmtId="0" fontId="0" fillId="3" borderId="15" xfId="0" applyFill="1" applyBorder="1">
      <alignment vertical="center"/>
    </xf>
    <xf numFmtId="0" fontId="0" fillId="2" borderId="25" xfId="0" applyFill="1" applyBorder="1">
      <alignment vertical="center"/>
    </xf>
    <xf numFmtId="0" fontId="0" fillId="2" borderId="26" xfId="0" applyFill="1" applyBorder="1">
      <alignment vertical="center"/>
    </xf>
    <xf numFmtId="0" fontId="0" fillId="2" borderId="32" xfId="0" applyFill="1" applyBorder="1">
      <alignment vertical="center"/>
    </xf>
    <xf numFmtId="0" fontId="0" fillId="2" borderId="33" xfId="0" applyFill="1" applyBorder="1">
      <alignment vertical="center"/>
    </xf>
    <xf numFmtId="0" fontId="0" fillId="2" borderId="19" xfId="0" applyFill="1" applyBorder="1">
      <alignment vertical="center"/>
    </xf>
    <xf numFmtId="0" fontId="0" fillId="0" borderId="39" xfId="0" applyBorder="1">
      <alignment vertical="center"/>
    </xf>
    <xf numFmtId="0" fontId="0" fillId="3" borderId="28" xfId="0" applyFill="1" applyBorder="1">
      <alignment vertical="center"/>
    </xf>
    <xf numFmtId="0" fontId="0" fillId="0" borderId="8" xfId="0" applyBorder="1">
      <alignment vertical="center"/>
    </xf>
    <xf numFmtId="0" fontId="0" fillId="0" borderId="39" xfId="0" applyBorder="1" applyAlignment="1">
      <alignment vertical="center" shrinkToFit="1"/>
    </xf>
    <xf numFmtId="0" fontId="0" fillId="0" borderId="0" xfId="0" applyAlignment="1">
      <alignment horizontal="left" vertical="center"/>
    </xf>
    <xf numFmtId="0" fontId="0" fillId="0" borderId="7" xfId="0" applyBorder="1" applyAlignment="1">
      <alignment horizontal="left" vertical="center"/>
    </xf>
    <xf numFmtId="0" fontId="0" fillId="0" borderId="7" xfId="0" applyBorder="1" applyAlignment="1">
      <alignment vertical="center" shrinkToFit="1"/>
    </xf>
    <xf numFmtId="0" fontId="0" fillId="0" borderId="58" xfId="0" applyBorder="1">
      <alignment vertical="center"/>
    </xf>
    <xf numFmtId="0" fontId="11" fillId="0" borderId="0" xfId="0" applyFont="1">
      <alignment vertical="center"/>
    </xf>
    <xf numFmtId="0" fontId="0" fillId="0" borderId="2" xfId="0" applyBorder="1">
      <alignment vertical="center"/>
    </xf>
    <xf numFmtId="0" fontId="20" fillId="0" borderId="2" xfId="0" applyFont="1" applyBorder="1">
      <alignment vertical="center"/>
    </xf>
    <xf numFmtId="0" fontId="10" fillId="0" borderId="2" xfId="0" applyFont="1" applyBorder="1">
      <alignment vertical="center"/>
    </xf>
    <xf numFmtId="0" fontId="17" fillId="0" borderId="0" xfId="0" applyFont="1" applyAlignment="1">
      <alignment vertical="center" wrapText="1"/>
    </xf>
    <xf numFmtId="0" fontId="17" fillId="0" borderId="0" xfId="0" applyFont="1">
      <alignment vertical="center"/>
    </xf>
    <xf numFmtId="0" fontId="20" fillId="0" borderId="0" xfId="0" applyFont="1">
      <alignment vertical="center"/>
    </xf>
    <xf numFmtId="0" fontId="21" fillId="0" borderId="0" xfId="0" applyFont="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3" fillId="0" borderId="0" xfId="0" applyFont="1" applyAlignment="1">
      <alignment vertical="center" shrinkToFit="1"/>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176" fontId="8" fillId="0" borderId="0" xfId="0" applyNumberFormat="1" applyFont="1" applyAlignment="1">
      <alignment horizontal="right"/>
    </xf>
    <xf numFmtId="0" fontId="0" fillId="0" borderId="7" xfId="0" applyBorder="1" applyAlignment="1">
      <alignment horizontal="right"/>
    </xf>
    <xf numFmtId="0" fontId="0" fillId="0" borderId="8" xfId="0" applyBorder="1" applyAlignment="1"/>
    <xf numFmtId="179" fontId="12" fillId="0" borderId="5" xfId="0" applyNumberFormat="1" applyFont="1" applyBorder="1" applyAlignment="1">
      <alignment horizontal="right" vertical="top"/>
    </xf>
    <xf numFmtId="0" fontId="0" fillId="2" borderId="14" xfId="0" applyFill="1" applyBorder="1">
      <alignment vertical="center"/>
    </xf>
    <xf numFmtId="0" fontId="0" fillId="2" borderId="15" xfId="0" applyFill="1" applyBorder="1">
      <alignment vertical="center"/>
    </xf>
    <xf numFmtId="0" fontId="0" fillId="3" borderId="15" xfId="0" applyFill="1" applyBorder="1">
      <alignment vertical="center"/>
    </xf>
    <xf numFmtId="0" fontId="0" fillId="3" borderId="16" xfId="0" applyFill="1" applyBorder="1">
      <alignment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28" xfId="0" applyFill="1" applyBorder="1" applyAlignment="1">
      <alignment horizontal="center" vertical="center"/>
    </xf>
    <xf numFmtId="0" fontId="0" fillId="2" borderId="8" xfId="0" applyFill="1" applyBorder="1" applyAlignment="1">
      <alignment horizontal="center" vertical="center"/>
    </xf>
    <xf numFmtId="49" fontId="13" fillId="2" borderId="18" xfId="0" applyNumberFormat="1" applyFont="1" applyFill="1" applyBorder="1" applyAlignment="1">
      <alignment horizontal="center" vertical="center" shrinkToFit="1"/>
    </xf>
    <xf numFmtId="49" fontId="13" fillId="2" borderId="8" xfId="0" applyNumberFormat="1" applyFont="1" applyFill="1" applyBorder="1" applyAlignment="1">
      <alignment horizontal="center" vertical="center" shrinkToFit="1"/>
    </xf>
    <xf numFmtId="0" fontId="0" fillId="2" borderId="19" xfId="0" applyFill="1" applyBorder="1" applyAlignment="1">
      <alignment horizontal="center" vertical="center"/>
    </xf>
    <xf numFmtId="0" fontId="0" fillId="2" borderId="29" xfId="0" applyFill="1" applyBorder="1" applyAlignment="1">
      <alignment horizontal="center" vertical="center"/>
    </xf>
    <xf numFmtId="49" fontId="0" fillId="0" borderId="1" xfId="0" applyNumberFormat="1" applyBorder="1" applyAlignment="1">
      <alignment horizontal="left" vertical="center" shrinkToFit="1"/>
    </xf>
    <xf numFmtId="49" fontId="0" fillId="0" borderId="2" xfId="0" applyNumberFormat="1" applyBorder="1" applyAlignment="1">
      <alignment horizontal="left" vertical="center" shrinkToFit="1"/>
    </xf>
    <xf numFmtId="49" fontId="0" fillId="0" borderId="3" xfId="0" applyNumberFormat="1" applyBorder="1" applyAlignment="1">
      <alignment horizontal="left" vertical="center" shrinkToFit="1"/>
    </xf>
    <xf numFmtId="0" fontId="0" fillId="2" borderId="26" xfId="0" applyFill="1" applyBorder="1">
      <alignment vertical="center"/>
    </xf>
    <xf numFmtId="0" fontId="0" fillId="2" borderId="27" xfId="0" applyFill="1" applyBorder="1">
      <alignment vertical="center"/>
    </xf>
    <xf numFmtId="49" fontId="0" fillId="0" borderId="30" xfId="0" applyNumberFormat="1" applyBorder="1" applyAlignment="1">
      <alignment horizontal="left" vertical="center" shrinkToFit="1"/>
    </xf>
    <xf numFmtId="49" fontId="0" fillId="0" borderId="0" xfId="0" applyNumberFormat="1" applyAlignment="1">
      <alignment horizontal="left" vertical="center" shrinkToFit="1"/>
    </xf>
    <xf numFmtId="49" fontId="0" fillId="0" borderId="31" xfId="0" applyNumberFormat="1" applyBorder="1" applyAlignment="1">
      <alignment horizontal="left" vertical="center" shrinkToFit="1"/>
    </xf>
    <xf numFmtId="177" fontId="3" fillId="0" borderId="20" xfId="0" applyNumberFormat="1" applyFont="1" applyBorder="1" applyAlignment="1">
      <alignment horizontal="center" vertical="center" shrinkToFit="1"/>
    </xf>
    <xf numFmtId="177" fontId="3" fillId="0" borderId="0" xfId="0" applyNumberFormat="1" applyFont="1" applyAlignment="1">
      <alignment horizontal="center" vertical="center" shrinkToFit="1"/>
    </xf>
    <xf numFmtId="177" fontId="3" fillId="0" borderId="21" xfId="0" applyNumberFormat="1" applyFont="1" applyBorder="1" applyAlignment="1">
      <alignment horizontal="center" vertical="center" shrinkToFit="1"/>
    </xf>
    <xf numFmtId="177" fontId="3" fillId="0" borderId="43" xfId="0" applyNumberFormat="1" applyFont="1" applyBorder="1" applyAlignment="1">
      <alignment horizontal="center" vertical="center" shrinkToFit="1"/>
    </xf>
    <xf numFmtId="177" fontId="3" fillId="0" borderId="7" xfId="0" applyNumberFormat="1" applyFont="1" applyBorder="1" applyAlignment="1">
      <alignment horizontal="center" vertical="center" shrinkToFit="1"/>
    </xf>
    <xf numFmtId="177" fontId="3" fillId="0" borderId="44" xfId="0" applyNumberFormat="1" applyFont="1" applyBorder="1" applyAlignment="1">
      <alignment horizontal="center" vertical="center" shrinkToFit="1"/>
    </xf>
    <xf numFmtId="0" fontId="14" fillId="0" borderId="20" xfId="0" applyFont="1" applyBorder="1" applyAlignment="1">
      <alignment horizontal="left" vertical="center" shrinkToFit="1"/>
    </xf>
    <xf numFmtId="0" fontId="14" fillId="0" borderId="0" xfId="0" applyFont="1" applyAlignment="1">
      <alignment horizontal="left" vertical="center" shrinkToFit="1"/>
    </xf>
    <xf numFmtId="0" fontId="14" fillId="0" borderId="22" xfId="0" applyFont="1" applyBorder="1" applyAlignment="1">
      <alignment horizontal="left" vertical="center" shrinkToFit="1"/>
    </xf>
    <xf numFmtId="0" fontId="14" fillId="0" borderId="32" xfId="0" applyFont="1" applyBorder="1" applyAlignment="1">
      <alignment horizontal="left" vertical="center" shrinkToFit="1"/>
    </xf>
    <xf numFmtId="0" fontId="14" fillId="0" borderId="24" xfId="0" applyFont="1" applyBorder="1" applyAlignment="1">
      <alignment horizontal="left" vertical="center" shrinkToFit="1"/>
    </xf>
    <xf numFmtId="0" fontId="14" fillId="0" borderId="33" xfId="0" applyFont="1" applyBorder="1" applyAlignment="1">
      <alignment horizontal="left" vertical="center" shrinkToFit="1"/>
    </xf>
    <xf numFmtId="0" fontId="15" fillId="0" borderId="23" xfId="0" applyFont="1" applyBorder="1" applyAlignment="1">
      <alignment horizontal="center" vertical="center" shrinkToFit="1"/>
    </xf>
    <xf numFmtId="0" fontId="15" fillId="0" borderId="0" xfId="0" applyFont="1" applyAlignment="1">
      <alignment horizontal="center" vertical="center" shrinkToFit="1"/>
    </xf>
    <xf numFmtId="0" fontId="15" fillId="0" borderId="22" xfId="0" applyFont="1" applyBorder="1" applyAlignment="1">
      <alignment horizontal="center" vertical="center" shrinkToFit="1"/>
    </xf>
    <xf numFmtId="0" fontId="15" fillId="0" borderId="28"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29" xfId="0" applyFont="1" applyBorder="1" applyAlignment="1">
      <alignment horizontal="center" vertical="center" shrinkToFit="1"/>
    </xf>
    <xf numFmtId="0" fontId="13" fillId="0" borderId="23" xfId="0" applyFont="1" applyBorder="1" applyAlignment="1">
      <alignment horizontal="center" vertical="center" shrinkToFit="1"/>
    </xf>
    <xf numFmtId="0" fontId="13" fillId="0" borderId="0" xfId="0" applyFont="1" applyAlignment="1">
      <alignment horizontal="center" vertical="center" shrinkToFit="1"/>
    </xf>
    <xf numFmtId="0" fontId="13" fillId="0" borderId="22"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29" xfId="0" applyFont="1" applyBorder="1" applyAlignment="1">
      <alignment horizontal="center" vertical="center" shrinkToFit="1"/>
    </xf>
    <xf numFmtId="0" fontId="0" fillId="0" borderId="23" xfId="0" applyBorder="1">
      <alignment vertical="center"/>
    </xf>
    <xf numFmtId="0" fontId="0" fillId="0" borderId="0" xfId="0">
      <alignment vertical="center"/>
    </xf>
    <xf numFmtId="49" fontId="7" fillId="0" borderId="24" xfId="0" applyNumberFormat="1" applyFont="1" applyBorder="1" applyAlignment="1">
      <alignment horizontal="center" vertical="center" shrinkToFit="1"/>
    </xf>
    <xf numFmtId="49" fontId="7" fillId="0" borderId="34" xfId="0" applyNumberFormat="1" applyFont="1" applyBorder="1" applyAlignment="1">
      <alignment horizontal="center" vertical="center" shrinkToFit="1"/>
    </xf>
    <xf numFmtId="0" fontId="0" fillId="0" borderId="39" xfId="0" applyBorder="1">
      <alignment vertical="center"/>
    </xf>
    <xf numFmtId="0" fontId="0" fillId="0" borderId="40" xfId="0" applyBorder="1">
      <alignment vertical="center"/>
    </xf>
    <xf numFmtId="0" fontId="0" fillId="0" borderId="17" xfId="0" applyBorder="1">
      <alignment vertical="center"/>
    </xf>
    <xf numFmtId="0" fontId="0" fillId="0" borderId="18" xfId="0" applyBorder="1">
      <alignment vertical="center"/>
    </xf>
    <xf numFmtId="0" fontId="0" fillId="2" borderId="24" xfId="0" applyFill="1" applyBorder="1">
      <alignment vertical="center"/>
    </xf>
    <xf numFmtId="0" fontId="7" fillId="2" borderId="24" xfId="0" applyFont="1" applyFill="1" applyBorder="1" applyAlignment="1">
      <alignment horizontal="center" vertical="center" shrinkToFit="1"/>
    </xf>
    <xf numFmtId="0" fontId="0" fillId="2" borderId="17" xfId="0" applyFill="1" applyBorder="1">
      <alignment vertical="center"/>
    </xf>
    <xf numFmtId="0" fontId="0" fillId="2" borderId="18" xfId="0" applyFill="1" applyBorder="1">
      <alignment vertical="center"/>
    </xf>
    <xf numFmtId="0" fontId="0" fillId="2" borderId="19" xfId="0" applyFill="1" applyBorder="1">
      <alignment vertical="center"/>
    </xf>
    <xf numFmtId="49" fontId="0" fillId="0" borderId="35" xfId="0" applyNumberFormat="1" applyBorder="1" applyAlignment="1">
      <alignment horizontal="left" vertical="center" shrinkToFit="1"/>
    </xf>
    <xf numFmtId="49" fontId="0" fillId="0" borderId="36" xfId="0" applyNumberFormat="1" applyBorder="1" applyAlignment="1">
      <alignment horizontal="left" vertical="center" shrinkToFit="1"/>
    </xf>
    <xf numFmtId="49" fontId="0" fillId="0" borderId="37" xfId="0" applyNumberFormat="1" applyBorder="1" applyAlignment="1">
      <alignment horizontal="left" vertical="center" shrinkToFit="1"/>
    </xf>
    <xf numFmtId="0" fontId="0" fillId="0" borderId="38" xfId="0" applyBorder="1" applyAlignment="1">
      <alignment horizontal="center" vertical="center"/>
    </xf>
    <xf numFmtId="0" fontId="0" fillId="0" borderId="39" xfId="0" applyBorder="1" applyAlignment="1">
      <alignment horizontal="center" vertical="center"/>
    </xf>
    <xf numFmtId="49" fontId="7" fillId="0" borderId="39" xfId="0" applyNumberFormat="1" applyFont="1" applyBorder="1" applyAlignment="1">
      <alignment horizontal="center" vertical="center" shrinkToFit="1"/>
    </xf>
    <xf numFmtId="0" fontId="0" fillId="0" borderId="39" xfId="0" applyBorder="1" applyAlignment="1">
      <alignment horizontal="right" vertical="center"/>
    </xf>
    <xf numFmtId="0" fontId="7" fillId="0" borderId="39" xfId="0" applyFont="1" applyBorder="1" applyAlignment="1">
      <alignment horizontal="center" vertical="center" shrinkToFit="1"/>
    </xf>
    <xf numFmtId="0" fontId="0" fillId="3" borderId="8" xfId="0" applyFill="1" applyBorder="1">
      <alignment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27" xfId="0" applyFill="1" applyBorder="1" applyAlignment="1">
      <alignment horizontal="center" vertical="center"/>
    </xf>
    <xf numFmtId="0" fontId="7" fillId="2" borderId="23" xfId="0" applyFont="1" applyFill="1" applyBorder="1" applyAlignment="1">
      <alignment horizontal="center" vertical="top" wrapText="1" shrinkToFit="1"/>
    </xf>
    <xf numFmtId="0" fontId="7" fillId="2" borderId="0" xfId="0" applyFont="1" applyFill="1" applyAlignment="1">
      <alignment horizontal="center" vertical="top" wrapText="1" shrinkToFit="1"/>
    </xf>
    <xf numFmtId="0" fontId="7" fillId="2" borderId="22" xfId="0" applyFont="1" applyFill="1" applyBorder="1" applyAlignment="1">
      <alignment horizontal="center" vertical="top" wrapText="1" shrinkToFit="1"/>
    </xf>
    <xf numFmtId="0" fontId="7" fillId="2" borderId="28" xfId="0" applyFont="1" applyFill="1" applyBorder="1" applyAlignment="1">
      <alignment horizontal="center" vertical="top" wrapText="1" shrinkToFit="1"/>
    </xf>
    <xf numFmtId="0" fontId="7" fillId="2" borderId="8" xfId="0" applyFont="1" applyFill="1" applyBorder="1" applyAlignment="1">
      <alignment horizontal="center" vertical="top" wrapText="1" shrinkToFit="1"/>
    </xf>
    <xf numFmtId="0" fontId="7" fillId="2" borderId="29" xfId="0" applyFont="1" applyFill="1" applyBorder="1" applyAlignment="1">
      <alignment horizontal="center" vertical="top" wrapText="1" shrinkToFit="1"/>
    </xf>
    <xf numFmtId="0" fontId="0" fillId="0" borderId="20" xfId="0" applyBorder="1" applyAlignment="1">
      <alignment horizontal="left" vertical="center"/>
    </xf>
    <xf numFmtId="0" fontId="0" fillId="0" borderId="0" xfId="0" applyAlignment="1">
      <alignment horizontal="left" vertical="center"/>
    </xf>
    <xf numFmtId="0" fontId="0" fillId="0" borderId="22" xfId="0" applyBorder="1" applyAlignment="1">
      <alignment horizontal="left" vertical="center"/>
    </xf>
    <xf numFmtId="38" fontId="3" fillId="0" borderId="23" xfId="1" applyFont="1" applyBorder="1" applyAlignment="1">
      <alignment horizontal="center" vertical="center" shrinkToFit="1"/>
    </xf>
    <xf numFmtId="38" fontId="3" fillId="0" borderId="0" xfId="1" applyFont="1" applyAlignment="1">
      <alignment horizontal="center" vertical="center" shrinkToFit="1"/>
    </xf>
    <xf numFmtId="38" fontId="3" fillId="0" borderId="52" xfId="1" applyFont="1" applyBorder="1" applyAlignment="1">
      <alignment horizontal="center" vertical="center" shrinkToFit="1"/>
    </xf>
    <xf numFmtId="38" fontId="3" fillId="0" borderId="7" xfId="1" applyFont="1" applyBorder="1" applyAlignment="1">
      <alignment horizontal="center" vertical="center" shrinkToFit="1"/>
    </xf>
    <xf numFmtId="0" fontId="0" fillId="0" borderId="45" xfId="0" applyBorder="1">
      <alignment vertical="center"/>
    </xf>
    <xf numFmtId="177" fontId="14" fillId="2" borderId="20" xfId="0" applyNumberFormat="1" applyFont="1" applyFill="1" applyBorder="1" applyAlignment="1">
      <alignment horizontal="center" vertical="center" shrinkToFit="1"/>
    </xf>
    <xf numFmtId="177" fontId="14" fillId="2" borderId="0" xfId="0" applyNumberFormat="1" applyFont="1" applyFill="1" applyAlignment="1">
      <alignment horizontal="center" vertical="center" shrinkToFit="1"/>
    </xf>
    <xf numFmtId="177" fontId="14" fillId="2" borderId="46" xfId="0" applyNumberFormat="1" applyFont="1" applyFill="1" applyBorder="1" applyAlignment="1">
      <alignment horizontal="center" vertical="center" shrinkToFit="1"/>
    </xf>
    <xf numFmtId="177" fontId="14" fillId="2" borderId="53" xfId="0" applyNumberFormat="1" applyFont="1" applyFill="1" applyBorder="1" applyAlignment="1">
      <alignment horizontal="center" vertical="center" shrinkToFit="1"/>
    </xf>
    <xf numFmtId="177" fontId="14" fillId="2" borderId="8" xfId="0" applyNumberFormat="1" applyFont="1" applyFill="1" applyBorder="1" applyAlignment="1">
      <alignment horizontal="center" vertical="center" shrinkToFit="1"/>
    </xf>
    <xf numFmtId="177" fontId="14" fillId="2" borderId="55" xfId="0" applyNumberFormat="1" applyFont="1" applyFill="1" applyBorder="1" applyAlignment="1">
      <alignment horizontal="center" vertical="center" shrinkToFit="1"/>
    </xf>
    <xf numFmtId="0" fontId="14" fillId="2" borderId="47" xfId="0" applyFont="1" applyFill="1" applyBorder="1" applyAlignment="1">
      <alignment horizontal="center" vertical="center" shrinkToFit="1"/>
    </xf>
    <xf numFmtId="0" fontId="14" fillId="2" borderId="0" xfId="0" applyFont="1" applyFill="1" applyAlignment="1">
      <alignment horizontal="center" vertical="center" shrinkToFit="1"/>
    </xf>
    <xf numFmtId="0" fontId="14" fillId="2" borderId="22" xfId="0" applyFont="1" applyFill="1" applyBorder="1" applyAlignment="1">
      <alignment horizontal="center" vertical="center" shrinkToFit="1"/>
    </xf>
    <xf numFmtId="0" fontId="14" fillId="2" borderId="56" xfId="0" applyFont="1" applyFill="1" applyBorder="1" applyAlignment="1">
      <alignment horizontal="center" vertical="center" shrinkToFit="1"/>
    </xf>
    <xf numFmtId="0" fontId="14" fillId="2" borderId="8" xfId="0" applyFont="1" applyFill="1" applyBorder="1" applyAlignment="1">
      <alignment horizontal="center" vertical="center" shrinkToFit="1"/>
    </xf>
    <xf numFmtId="0" fontId="14" fillId="2" borderId="29" xfId="0" applyFont="1" applyFill="1" applyBorder="1" applyAlignment="1">
      <alignment horizontal="center" vertical="center" shrinkToFit="1"/>
    </xf>
    <xf numFmtId="49" fontId="0" fillId="0" borderId="48" xfId="0" applyNumberFormat="1" applyBorder="1" applyAlignment="1">
      <alignment horizontal="left" vertical="center" shrinkToFit="1"/>
    </xf>
    <xf numFmtId="49" fontId="0" fillId="0" borderId="49" xfId="0" applyNumberFormat="1" applyBorder="1" applyAlignment="1">
      <alignment horizontal="left" vertical="center" shrinkToFit="1"/>
    </xf>
    <xf numFmtId="49" fontId="0" fillId="0" borderId="50" xfId="0" applyNumberFormat="1" applyBorder="1" applyAlignment="1">
      <alignment horizontal="left" vertical="center" shrinkToFit="1"/>
    </xf>
    <xf numFmtId="0" fontId="14" fillId="0" borderId="43"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51" xfId="0" applyFont="1" applyBorder="1" applyAlignment="1">
      <alignment horizontal="left" vertical="center" shrinkToFit="1"/>
    </xf>
    <xf numFmtId="38" fontId="2" fillId="2" borderId="9" xfId="1" applyFill="1" applyBorder="1" applyAlignment="1">
      <alignment vertical="center"/>
    </xf>
    <xf numFmtId="38" fontId="2" fillId="2" borderId="10" xfId="1" applyFill="1" applyBorder="1" applyAlignment="1">
      <alignment vertical="center"/>
    </xf>
    <xf numFmtId="38" fontId="2" fillId="2" borderId="11" xfId="1" applyFill="1" applyBorder="1" applyAlignment="1">
      <alignment vertical="center"/>
    </xf>
    <xf numFmtId="38" fontId="16" fillId="2" borderId="53" xfId="1" applyFont="1" applyFill="1" applyBorder="1" applyAlignment="1">
      <alignment horizontal="center" vertical="center"/>
    </xf>
    <xf numFmtId="38" fontId="16" fillId="2" borderId="8" xfId="1" applyFont="1" applyFill="1" applyBorder="1" applyAlignment="1">
      <alignment horizontal="center" vertical="center"/>
    </xf>
    <xf numFmtId="38" fontId="16" fillId="2" borderId="54" xfId="1" applyFont="1" applyFill="1" applyBorder="1" applyAlignment="1">
      <alignment horizontal="center" vertical="center"/>
    </xf>
    <xf numFmtId="0" fontId="0" fillId="0" borderId="7" xfId="0" applyBorder="1" applyAlignment="1">
      <alignment vertical="center" shrinkToFit="1"/>
    </xf>
    <xf numFmtId="49" fontId="0" fillId="0" borderId="4" xfId="0" applyNumberFormat="1" applyBorder="1" applyAlignment="1">
      <alignment horizontal="left" vertical="center" shrinkToFit="1"/>
    </xf>
    <xf numFmtId="49" fontId="0" fillId="0" borderId="5" xfId="0" applyNumberFormat="1" applyBorder="1" applyAlignment="1">
      <alignment horizontal="left" vertical="center" shrinkToFit="1"/>
    </xf>
    <xf numFmtId="49" fontId="0" fillId="0" borderId="6" xfId="0" applyNumberFormat="1" applyBorder="1" applyAlignment="1">
      <alignment horizontal="left" vertical="center" shrinkToFit="1"/>
    </xf>
    <xf numFmtId="180" fontId="7" fillId="0" borderId="57" xfId="1" applyNumberFormat="1" applyFont="1" applyBorder="1" applyAlignment="1">
      <alignment vertical="center"/>
    </xf>
    <xf numFmtId="180" fontId="7" fillId="0" borderId="58" xfId="1" applyNumberFormat="1" applyFont="1" applyBorder="1" applyAlignment="1">
      <alignment vertical="center"/>
    </xf>
    <xf numFmtId="181" fontId="12" fillId="0" borderId="58" xfId="1" applyNumberFormat="1" applyFont="1" applyBorder="1" applyAlignment="1">
      <alignment vertical="center"/>
    </xf>
    <xf numFmtId="0" fontId="9" fillId="0" borderId="58" xfId="0" applyFont="1" applyBorder="1" applyAlignment="1">
      <alignment horizontal="center" vertical="center"/>
    </xf>
    <xf numFmtId="0" fontId="12" fillId="0" borderId="58" xfId="2" applyFont="1" applyBorder="1">
      <alignment vertical="center"/>
    </xf>
    <xf numFmtId="0" fontId="12" fillId="0" borderId="59" xfId="2" applyFont="1" applyBorder="1">
      <alignment vertical="center"/>
    </xf>
    <xf numFmtId="0" fontId="2" fillId="3" borderId="60" xfId="2" applyFill="1" applyBorder="1" applyAlignment="1">
      <alignment horizontal="center" vertical="center" shrinkToFit="1"/>
    </xf>
    <xf numFmtId="0" fontId="2" fillId="3" borderId="61" xfId="2" applyFill="1" applyBorder="1" applyAlignment="1">
      <alignment horizontal="center" vertical="center" shrinkToFit="1"/>
    </xf>
    <xf numFmtId="0" fontId="2" fillId="3" borderId="62" xfId="2" applyFill="1" applyBorder="1" applyAlignment="1">
      <alignment horizontal="center" vertical="center" shrinkToFit="1"/>
    </xf>
    <xf numFmtId="0" fontId="2" fillId="3" borderId="58" xfId="2" applyFill="1" applyBorder="1" applyAlignment="1">
      <alignment horizontal="center" vertical="center" shrinkToFit="1"/>
    </xf>
    <xf numFmtId="0" fontId="2" fillId="3" borderId="63" xfId="2" applyFill="1" applyBorder="1" applyAlignment="1">
      <alignment horizontal="center" vertical="center" shrinkToFit="1"/>
    </xf>
    <xf numFmtId="0" fontId="2" fillId="3" borderId="64" xfId="2" applyFill="1" applyBorder="1" applyAlignment="1">
      <alignment horizontal="center" vertical="center" shrinkToFit="1"/>
    </xf>
    <xf numFmtId="0" fontId="2" fillId="3" borderId="65" xfId="2" applyFill="1" applyBorder="1" applyAlignment="1">
      <alignment horizontal="center" vertical="center" shrinkToFit="1"/>
    </xf>
    <xf numFmtId="0" fontId="2" fillId="3" borderId="66" xfId="2" applyFill="1" applyBorder="1" applyAlignment="1">
      <alignment horizontal="center" vertical="center" shrinkToFit="1"/>
    </xf>
    <xf numFmtId="0" fontId="0" fillId="0" borderId="67" xfId="0" applyBorder="1" applyAlignment="1">
      <alignment horizontal="left" vertical="center" shrinkToFit="1"/>
    </xf>
    <xf numFmtId="0" fontId="0" fillId="0" borderId="68" xfId="0" applyBorder="1" applyAlignment="1">
      <alignment horizontal="left" vertical="center" shrinkToFit="1"/>
    </xf>
    <xf numFmtId="0" fontId="0" fillId="0" borderId="69" xfId="0" applyBorder="1" applyAlignment="1">
      <alignment horizontal="left" vertical="center" shrinkToFit="1"/>
    </xf>
    <xf numFmtId="38" fontId="0" fillId="0" borderId="28" xfId="0" applyNumberFormat="1"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0" fontId="0" fillId="0" borderId="74" xfId="0" applyBorder="1" applyAlignment="1">
      <alignment horizontal="left" vertical="center" shrinkToFit="1"/>
    </xf>
    <xf numFmtId="38" fontId="7" fillId="0" borderId="74" xfId="1" applyFont="1" applyBorder="1" applyAlignment="1">
      <alignment horizontal="center" vertical="center" shrinkToFit="1"/>
    </xf>
    <xf numFmtId="38" fontId="7" fillId="0" borderId="75" xfId="1" applyFont="1" applyBorder="1" applyAlignment="1">
      <alignment horizontal="center" vertical="center" shrinkToFit="1"/>
    </xf>
    <xf numFmtId="38" fontId="7" fillId="0" borderId="76" xfId="1" applyFont="1" applyBorder="1" applyAlignment="1">
      <alignment horizontal="center" vertical="center" shrinkToFit="1"/>
    </xf>
    <xf numFmtId="38" fontId="7" fillId="0" borderId="77" xfId="1" applyFont="1" applyBorder="1" applyAlignment="1">
      <alignment horizontal="center" vertical="center" shrinkToFit="1"/>
    </xf>
    <xf numFmtId="0" fontId="0" fillId="0" borderId="83" xfId="0" applyBorder="1" applyAlignment="1">
      <alignment horizontal="center" vertical="center" shrinkToFit="1"/>
    </xf>
    <xf numFmtId="0" fontId="0" fillId="0" borderId="78" xfId="0" applyBorder="1" applyAlignment="1">
      <alignment horizontal="center" vertical="center" shrinkToFit="1"/>
    </xf>
    <xf numFmtId="0" fontId="0" fillId="0" borderId="79" xfId="0" applyBorder="1" applyAlignment="1">
      <alignment horizontal="center" vertical="center" shrinkToFit="1"/>
    </xf>
    <xf numFmtId="0" fontId="0" fillId="0" borderId="79" xfId="0" applyBorder="1" applyAlignment="1">
      <alignment horizontal="left" vertical="center" shrinkToFit="1"/>
    </xf>
    <xf numFmtId="38" fontId="7" fillId="0" borderId="79" xfId="1" applyFont="1" applyBorder="1" applyAlignment="1">
      <alignment horizontal="center" vertical="center" shrinkToFit="1"/>
    </xf>
    <xf numFmtId="38" fontId="7" fillId="0" borderId="80" xfId="1" applyFont="1" applyBorder="1" applyAlignment="1">
      <alignment horizontal="center" vertical="center" shrinkToFit="1"/>
    </xf>
    <xf numFmtId="38" fontId="7" fillId="0" borderId="81" xfId="1" applyFont="1" applyBorder="1" applyAlignment="1">
      <alignment horizontal="center" vertical="center" shrinkToFit="1"/>
    </xf>
    <xf numFmtId="38" fontId="7" fillId="0" borderId="82" xfId="1" applyFont="1" applyBorder="1" applyAlignment="1">
      <alignment horizontal="center" vertical="center" shrinkToFit="1"/>
    </xf>
    <xf numFmtId="0" fontId="17" fillId="4" borderId="73" xfId="0" applyFont="1" applyFill="1" applyBorder="1" applyAlignment="1">
      <alignment horizontal="center" vertical="center" shrinkToFit="1"/>
    </xf>
    <xf numFmtId="0" fontId="17" fillId="4" borderId="74" xfId="0" applyFont="1" applyFill="1" applyBorder="1" applyAlignment="1">
      <alignment horizontal="center" vertical="center" shrinkToFit="1"/>
    </xf>
    <xf numFmtId="38" fontId="16" fillId="4" borderId="84" xfId="1" applyFont="1" applyFill="1" applyBorder="1" applyAlignment="1">
      <alignment horizontal="center" vertical="center" shrinkToFit="1"/>
    </xf>
    <xf numFmtId="38" fontId="16" fillId="4" borderId="34" xfId="1" applyFont="1" applyFill="1" applyBorder="1" applyAlignment="1">
      <alignment horizontal="center" vertical="center" shrinkToFit="1"/>
    </xf>
    <xf numFmtId="38" fontId="16" fillId="4" borderId="85" xfId="1" applyFont="1" applyFill="1" applyBorder="1" applyAlignment="1">
      <alignment horizontal="center" vertical="center" shrinkToFit="1"/>
    </xf>
    <xf numFmtId="38" fontId="16" fillId="4" borderId="74" xfId="1" applyFont="1" applyFill="1" applyBorder="1" applyAlignment="1">
      <alignment horizontal="center" vertical="center" shrinkToFit="1"/>
    </xf>
    <xf numFmtId="38" fontId="16" fillId="4" borderId="75" xfId="1" applyFont="1" applyFill="1" applyBorder="1" applyAlignment="1">
      <alignment horizontal="center" vertical="center" shrinkToFit="1"/>
    </xf>
    <xf numFmtId="0" fontId="17" fillId="4" borderId="83" xfId="0" applyFont="1" applyFill="1" applyBorder="1" applyAlignment="1">
      <alignment horizontal="center" vertical="center" shrinkToFit="1"/>
    </xf>
    <xf numFmtId="38" fontId="16" fillId="4" borderId="76" xfId="1" applyFont="1" applyFill="1" applyBorder="1" applyAlignment="1">
      <alignment horizontal="center" vertical="center" shrinkToFit="1"/>
    </xf>
    <xf numFmtId="38" fontId="16" fillId="4" borderId="77" xfId="1" applyFont="1" applyFill="1" applyBorder="1" applyAlignment="1">
      <alignment horizontal="center" vertical="center" shrinkToFit="1"/>
    </xf>
    <xf numFmtId="0" fontId="17" fillId="4" borderId="27" xfId="0" applyFont="1" applyFill="1" applyBorder="1" applyAlignment="1">
      <alignment horizontal="center" vertical="center" shrinkToFit="1"/>
    </xf>
    <xf numFmtId="0" fontId="17" fillId="4" borderId="86" xfId="0" applyFont="1" applyFill="1" applyBorder="1" applyAlignment="1">
      <alignment horizontal="center" vertical="center" shrinkToFit="1"/>
    </xf>
    <xf numFmtId="38" fontId="16" fillId="4" borderId="86" xfId="1" applyFont="1" applyFill="1" applyBorder="1" applyAlignment="1">
      <alignment horizontal="center" vertical="center" shrinkToFit="1"/>
    </xf>
    <xf numFmtId="38" fontId="16" fillId="4" borderId="87" xfId="1" applyFont="1" applyFill="1" applyBorder="1" applyAlignment="1">
      <alignment horizontal="center" vertical="center" shrinkToFit="1"/>
    </xf>
    <xf numFmtId="0" fontId="0" fillId="0" borderId="88" xfId="0" applyBorder="1" applyAlignment="1">
      <alignment horizontal="left" vertical="center" shrinkToFit="1"/>
    </xf>
    <xf numFmtId="0" fontId="0" fillId="0" borderId="89" xfId="0" applyBorder="1" applyAlignment="1">
      <alignment horizontal="left" vertical="center" shrinkToFit="1"/>
    </xf>
    <xf numFmtId="38" fontId="0" fillId="0" borderId="90" xfId="0" applyNumberFormat="1" applyBorder="1" applyAlignment="1">
      <alignment horizontal="center" vertical="center"/>
    </xf>
    <xf numFmtId="0" fontId="0" fillId="0" borderId="89" xfId="0" applyBorder="1" applyAlignment="1">
      <alignment horizontal="center" vertical="center"/>
    </xf>
    <xf numFmtId="0" fontId="0" fillId="0" borderId="88" xfId="0" applyBorder="1" applyAlignment="1">
      <alignment horizontal="center" vertical="center"/>
    </xf>
    <xf numFmtId="0" fontId="0" fillId="0" borderId="91" xfId="0" applyBorder="1" applyAlignment="1">
      <alignment horizontal="center" vertical="center"/>
    </xf>
    <xf numFmtId="0" fontId="0" fillId="0" borderId="33" xfId="0" applyBorder="1" applyAlignment="1">
      <alignment horizontal="center" vertical="center" shrinkToFit="1"/>
    </xf>
    <xf numFmtId="38" fontId="16" fillId="4" borderId="92" xfId="1" applyFont="1" applyFill="1" applyBorder="1" applyAlignment="1">
      <alignment horizontal="center" vertical="center" shrinkToFit="1"/>
    </xf>
    <xf numFmtId="38" fontId="16" fillId="4" borderId="93" xfId="1" applyFont="1" applyFill="1" applyBorder="1" applyAlignment="1">
      <alignment horizontal="center" vertical="center" shrinkToFit="1"/>
    </xf>
    <xf numFmtId="38" fontId="7" fillId="0" borderId="84" xfId="1" applyFont="1" applyBorder="1" applyAlignment="1">
      <alignment horizontal="center" vertical="center" shrinkToFit="1"/>
    </xf>
    <xf numFmtId="38" fontId="7" fillId="0" borderId="34" xfId="1" applyFont="1" applyBorder="1" applyAlignment="1">
      <alignment horizontal="center" vertical="center" shrinkToFit="1"/>
    </xf>
    <xf numFmtId="38" fontId="7" fillId="0" borderId="85" xfId="1" applyFont="1" applyBorder="1" applyAlignment="1">
      <alignment horizontal="center" vertical="center" shrinkToFit="1"/>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95" xfId="0" applyBorder="1" applyAlignment="1">
      <alignment horizontal="center" vertical="center"/>
    </xf>
    <xf numFmtId="0" fontId="0" fillId="0" borderId="94" xfId="0" applyBorder="1" applyAlignment="1">
      <alignment horizontal="center" vertical="center"/>
    </xf>
    <xf numFmtId="0" fontId="0" fillId="5" borderId="15" xfId="0" applyFill="1" applyBorder="1" applyAlignment="1">
      <alignment horizontal="center" vertical="center"/>
    </xf>
    <xf numFmtId="0" fontId="0" fillId="5" borderId="97" xfId="0" applyFill="1" applyBorder="1" applyAlignment="1">
      <alignment horizontal="center" vertical="center"/>
    </xf>
    <xf numFmtId="0" fontId="0" fillId="0" borderId="96"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38" fontId="2" fillId="0" borderId="15" xfId="1" applyBorder="1" applyAlignment="1">
      <alignment vertical="center"/>
    </xf>
    <xf numFmtId="0" fontId="0" fillId="0" borderId="15" xfId="0" applyBorder="1">
      <alignment vertical="center"/>
    </xf>
    <xf numFmtId="0" fontId="0" fillId="0" borderId="16" xfId="0" applyBorder="1">
      <alignment vertical="center"/>
    </xf>
    <xf numFmtId="0" fontId="0" fillId="6" borderId="34" xfId="0" applyFill="1" applyBorder="1" applyAlignment="1">
      <alignment horizontal="center" vertical="center"/>
    </xf>
    <xf numFmtId="0" fontId="0" fillId="6" borderId="99" xfId="0" applyFill="1" applyBorder="1" applyAlignment="1">
      <alignment horizontal="center" vertical="center"/>
    </xf>
    <xf numFmtId="0" fontId="0" fillId="0" borderId="98" xfId="0" applyBorder="1" applyAlignment="1">
      <alignment horizontal="center" vertical="center"/>
    </xf>
    <xf numFmtId="0" fontId="0" fillId="0" borderId="34" xfId="0" applyBorder="1" applyAlignment="1">
      <alignment horizontal="center" vertical="center"/>
    </xf>
    <xf numFmtId="0" fontId="0" fillId="0" borderId="73" xfId="0" applyBorder="1" applyAlignment="1">
      <alignment horizontal="center" vertical="center"/>
    </xf>
    <xf numFmtId="38" fontId="2" fillId="0" borderId="34" xfId="1" applyBorder="1" applyAlignment="1">
      <alignment vertical="center"/>
    </xf>
    <xf numFmtId="0" fontId="0" fillId="0" borderId="34" xfId="0" applyBorder="1">
      <alignment vertical="center"/>
    </xf>
    <xf numFmtId="0" fontId="0" fillId="0" borderId="73" xfId="0" applyBorder="1">
      <alignment vertical="center"/>
    </xf>
    <xf numFmtId="0" fontId="0" fillId="7" borderId="101" xfId="0" applyFill="1" applyBorder="1" applyAlignment="1">
      <alignment horizontal="center" vertical="center"/>
    </xf>
    <xf numFmtId="0" fontId="0" fillId="7" borderId="103" xfId="0" applyFill="1"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38" fontId="2" fillId="0" borderId="101" xfId="1" applyBorder="1" applyAlignment="1">
      <alignment vertical="center"/>
    </xf>
    <xf numFmtId="0" fontId="0" fillId="0" borderId="101" xfId="0" applyBorder="1">
      <alignment vertical="center"/>
    </xf>
    <xf numFmtId="0" fontId="0" fillId="0" borderId="102" xfId="0" applyBorder="1">
      <alignment vertical="center"/>
    </xf>
    <xf numFmtId="0" fontId="0" fillId="0" borderId="58" xfId="0" applyBorder="1">
      <alignment vertical="center"/>
    </xf>
    <xf numFmtId="0" fontId="0" fillId="0" borderId="59" xfId="0" applyBorder="1">
      <alignment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63" xfId="0" applyBorder="1" applyAlignment="1">
      <alignment horizontal="center" vertical="center"/>
    </xf>
    <xf numFmtId="38" fontId="2" fillId="0" borderId="58" xfId="1" applyBorder="1" applyAlignment="1">
      <alignment vertical="center"/>
    </xf>
    <xf numFmtId="0" fontId="0" fillId="0" borderId="2" xfId="0" applyBorder="1" applyAlignment="1">
      <alignment vertical="center" wrapText="1"/>
    </xf>
    <xf numFmtId="0" fontId="0" fillId="0" borderId="0" xfId="0" applyAlignment="1">
      <alignment vertical="center" wrapText="1"/>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2" fillId="0" borderId="104" xfId="3" applyBorder="1" applyAlignment="1">
      <alignment horizontal="center" vertical="center"/>
    </xf>
    <xf numFmtId="0" fontId="2" fillId="0" borderId="8" xfId="3" applyBorder="1" applyAlignment="1">
      <alignment horizontal="center" vertical="center"/>
    </xf>
    <xf numFmtId="0" fontId="2" fillId="0" borderId="29" xfId="3" applyBorder="1" applyAlignment="1">
      <alignment horizontal="center" vertical="center"/>
    </xf>
    <xf numFmtId="0" fontId="2" fillId="0" borderId="28" xfId="3" applyBorder="1" applyAlignment="1">
      <alignment horizontal="center" vertical="center"/>
    </xf>
    <xf numFmtId="0" fontId="2" fillId="0" borderId="105" xfId="3" applyBorder="1" applyAlignment="1">
      <alignment horizontal="center" vertical="center"/>
    </xf>
    <xf numFmtId="0" fontId="2" fillId="0" borderId="96" xfId="3" applyBorder="1" applyAlignment="1">
      <alignment horizontal="center" vertical="center"/>
    </xf>
    <xf numFmtId="0" fontId="2" fillId="0" borderId="15" xfId="3" applyBorder="1" applyAlignment="1">
      <alignment horizontal="center" vertical="center"/>
    </xf>
    <xf numFmtId="0" fontId="2" fillId="0" borderId="16" xfId="3" applyBorder="1" applyAlignment="1">
      <alignment horizontal="center" vertical="center"/>
    </xf>
    <xf numFmtId="0" fontId="2" fillId="0" borderId="106" xfId="3" applyBorder="1" applyAlignment="1">
      <alignment horizontal="center" vertical="center"/>
    </xf>
    <xf numFmtId="0" fontId="2" fillId="0" borderId="97" xfId="3" applyBorder="1" applyAlignment="1">
      <alignment horizontal="center" vertical="center"/>
    </xf>
    <xf numFmtId="0" fontId="2" fillId="0" borderId="98" xfId="3" applyBorder="1" applyAlignment="1">
      <alignment horizontal="center" vertical="center"/>
    </xf>
    <xf numFmtId="0" fontId="2" fillId="0" borderId="34" xfId="3" applyBorder="1" applyAlignment="1">
      <alignment horizontal="center" vertical="center"/>
    </xf>
    <xf numFmtId="0" fontId="2" fillId="0" borderId="73" xfId="3" applyBorder="1" applyAlignment="1">
      <alignment horizontal="center" vertical="center"/>
    </xf>
    <xf numFmtId="182" fontId="2" fillId="0" borderId="75" xfId="3" applyNumberFormat="1" applyBorder="1" applyAlignment="1">
      <alignment horizontal="center" vertical="center"/>
    </xf>
    <xf numFmtId="182" fontId="2" fillId="0" borderId="34" xfId="3" applyNumberFormat="1" applyBorder="1" applyAlignment="1">
      <alignment horizontal="center" vertical="center"/>
    </xf>
    <xf numFmtId="182" fontId="2" fillId="0" borderId="73" xfId="3" applyNumberFormat="1" applyBorder="1" applyAlignment="1">
      <alignment horizontal="center" vertical="center"/>
    </xf>
    <xf numFmtId="182" fontId="2" fillId="0" borderId="99" xfId="3" applyNumberFormat="1" applyBorder="1" applyAlignment="1">
      <alignment horizontal="center" vertical="center"/>
    </xf>
    <xf numFmtId="0" fontId="2" fillId="0" borderId="75" xfId="3" applyBorder="1" applyAlignment="1">
      <alignment horizontal="center" vertical="center"/>
    </xf>
    <xf numFmtId="0" fontId="2" fillId="0" borderId="99" xfId="3" applyBorder="1" applyAlignment="1">
      <alignment horizontal="center" vertical="center"/>
    </xf>
    <xf numFmtId="182" fontId="2" fillId="0" borderId="108" xfId="3" applyNumberFormat="1" applyBorder="1" applyAlignment="1">
      <alignment horizontal="center" vertical="center"/>
    </xf>
    <xf numFmtId="182" fontId="2" fillId="0" borderId="39" xfId="3" applyNumberFormat="1" applyBorder="1" applyAlignment="1">
      <alignment horizontal="center" vertical="center"/>
    </xf>
    <xf numFmtId="182" fontId="2" fillId="0" borderId="40" xfId="3" applyNumberFormat="1" applyBorder="1" applyAlignment="1">
      <alignment horizontal="center" vertical="center"/>
    </xf>
    <xf numFmtId="182" fontId="2" fillId="0" borderId="109" xfId="3" applyNumberFormat="1" applyBorder="1" applyAlignment="1">
      <alignment horizontal="center" vertical="center"/>
    </xf>
    <xf numFmtId="0" fontId="2" fillId="0" borderId="107" xfId="3" applyBorder="1" applyAlignment="1">
      <alignment horizontal="center" vertical="center"/>
    </xf>
    <xf numFmtId="0" fontId="2" fillId="0" borderId="39" xfId="3" applyBorder="1" applyAlignment="1">
      <alignment horizontal="center" vertical="center"/>
    </xf>
    <xf numFmtId="0" fontId="2" fillId="0" borderId="40" xfId="3" applyBorder="1" applyAlignment="1">
      <alignment horizontal="center" vertical="center"/>
    </xf>
    <xf numFmtId="38" fontId="16" fillId="4" borderId="110" xfId="1" applyFont="1" applyFill="1" applyBorder="1" applyAlignment="1">
      <alignment horizontal="center" vertical="center" shrinkToFit="1"/>
    </xf>
    <xf numFmtId="38" fontId="16" fillId="4" borderId="111" xfId="1" applyFont="1" applyFill="1" applyBorder="1" applyAlignment="1">
      <alignment horizontal="center" vertical="center" shrinkToFit="1"/>
    </xf>
    <xf numFmtId="38" fontId="16" fillId="4" borderId="112" xfId="1" applyFont="1" applyFill="1" applyBorder="1" applyAlignment="1">
      <alignment horizontal="center" vertical="center" shrinkToFit="1"/>
    </xf>
    <xf numFmtId="0" fontId="0" fillId="0" borderId="113" xfId="0" applyBorder="1" applyAlignment="1">
      <alignment horizontal="left" vertical="center" wrapText="1"/>
    </xf>
    <xf numFmtId="0" fontId="0" fillId="0" borderId="18" xfId="0" applyBorder="1" applyAlignment="1">
      <alignment horizontal="left" vertical="center" wrapText="1"/>
    </xf>
    <xf numFmtId="0" fontId="0" fillId="0" borderId="114" xfId="0" applyBorder="1" applyAlignment="1">
      <alignment horizontal="left" vertical="center" wrapText="1"/>
    </xf>
    <xf numFmtId="0" fontId="0" fillId="0" borderId="30" xfId="0" applyBorder="1" applyAlignment="1">
      <alignment horizontal="left" vertical="center" wrapText="1"/>
    </xf>
    <xf numFmtId="0" fontId="0" fillId="0" borderId="0" xfId="0" applyAlignment="1">
      <alignment horizontal="left" vertical="center" wrapText="1"/>
    </xf>
    <xf numFmtId="0" fontId="0" fillId="0" borderId="31"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7" fillId="0" borderId="2" xfId="0" applyFont="1" applyBorder="1" applyAlignment="1">
      <alignment horizontal="center" vertical="center" textRotation="255"/>
    </xf>
    <xf numFmtId="0" fontId="7" fillId="0" borderId="115" xfId="0" applyFont="1" applyBorder="1" applyAlignment="1">
      <alignment horizontal="center" vertical="center" textRotation="255"/>
    </xf>
    <xf numFmtId="0" fontId="7" fillId="0" borderId="30" xfId="0" applyFont="1" applyBorder="1" applyAlignment="1">
      <alignment horizontal="center" vertical="center" textRotation="255"/>
    </xf>
    <xf numFmtId="0" fontId="7" fillId="0" borderId="22"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117" xfId="0" applyFont="1" applyBorder="1" applyAlignment="1">
      <alignment horizontal="center" vertical="center" textRotation="255"/>
    </xf>
    <xf numFmtId="38" fontId="8" fillId="0" borderId="116" xfId="1" applyFont="1" applyBorder="1" applyAlignment="1">
      <alignment horizontal="center" vertical="center"/>
    </xf>
    <xf numFmtId="38" fontId="8" fillId="0" borderId="2" xfId="1" applyFont="1" applyBorder="1" applyAlignment="1">
      <alignment horizontal="center" vertical="center"/>
    </xf>
    <xf numFmtId="38" fontId="8" fillId="0" borderId="115" xfId="1" applyFont="1" applyBorder="1" applyAlignment="1">
      <alignment horizontal="center" vertical="center"/>
    </xf>
    <xf numFmtId="38" fontId="8" fillId="0" borderId="23" xfId="1" applyFont="1" applyBorder="1" applyAlignment="1">
      <alignment horizontal="center" vertical="center"/>
    </xf>
    <xf numFmtId="38" fontId="8" fillId="0" borderId="0" xfId="1" applyFont="1" applyAlignment="1">
      <alignment horizontal="center" vertical="center"/>
    </xf>
    <xf numFmtId="38" fontId="8" fillId="0" borderId="22" xfId="1" applyFont="1" applyBorder="1" applyAlignment="1">
      <alignment horizontal="center" vertical="center"/>
    </xf>
    <xf numFmtId="38" fontId="8" fillId="0" borderId="118" xfId="1" applyFont="1" applyBorder="1" applyAlignment="1">
      <alignment horizontal="center" vertical="center"/>
    </xf>
    <xf numFmtId="38" fontId="8" fillId="0" borderId="5" xfId="1" applyFont="1" applyBorder="1" applyAlignment="1">
      <alignment horizontal="center" vertical="center"/>
    </xf>
    <xf numFmtId="38" fontId="8" fillId="0" borderId="117" xfId="1" applyFont="1" applyBorder="1" applyAlignment="1">
      <alignment horizontal="center" vertical="center"/>
    </xf>
    <xf numFmtId="0" fontId="18" fillId="0" borderId="116"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0" xfId="0" applyFont="1" applyAlignment="1">
      <alignment horizontal="center" vertical="center" shrinkToFit="1"/>
    </xf>
    <xf numFmtId="0" fontId="18" fillId="0" borderId="31" xfId="0" applyFont="1" applyBorder="1" applyAlignment="1">
      <alignment horizontal="center" vertical="center" shrinkToFit="1"/>
    </xf>
    <xf numFmtId="0" fontId="18" fillId="0" borderId="23" xfId="0" applyFont="1" applyBorder="1" applyAlignment="1">
      <alignment horizontal="center" vertical="center" shrinkToFit="1"/>
    </xf>
    <xf numFmtId="0" fontId="18" fillId="0" borderId="118"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6" xfId="0" applyFont="1" applyBorder="1" applyAlignment="1">
      <alignment horizontal="center" vertical="center" shrinkToFit="1"/>
    </xf>
    <xf numFmtId="0" fontId="17" fillId="4" borderId="119" xfId="0" applyFont="1" applyFill="1" applyBorder="1" applyAlignment="1">
      <alignment horizontal="center" vertical="center" shrinkToFit="1"/>
    </xf>
    <xf numFmtId="0" fontId="19" fillId="8" borderId="1" xfId="0" applyFont="1" applyFill="1" applyBorder="1" applyAlignment="1">
      <alignment horizontal="center" vertical="center"/>
    </xf>
    <xf numFmtId="0" fontId="19" fillId="8" borderId="2" xfId="0" applyFont="1" applyFill="1" applyBorder="1" applyAlignment="1">
      <alignment horizontal="center" vertical="center"/>
    </xf>
    <xf numFmtId="0" fontId="19" fillId="8" borderId="4" xfId="0" applyFont="1" applyFill="1" applyBorder="1" applyAlignment="1">
      <alignment horizontal="center" vertical="center"/>
    </xf>
    <xf numFmtId="0" fontId="19" fillId="8" borderId="5" xfId="0" applyFont="1" applyFill="1"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5" xfId="0" applyBorder="1" applyAlignment="1">
      <alignment horizontal="left" shrinkToFit="1"/>
    </xf>
    <xf numFmtId="0" fontId="0" fillId="0" borderId="6" xfId="0" applyBorder="1" applyAlignment="1">
      <alignment horizontal="left" shrinkToFit="1"/>
    </xf>
    <xf numFmtId="0" fontId="19" fillId="8" borderId="1" xfId="0" applyFont="1" applyFill="1" applyBorder="1" applyAlignment="1">
      <alignment horizontal="center" vertical="center" shrinkToFit="1"/>
    </xf>
    <xf numFmtId="0" fontId="19" fillId="8" borderId="2" xfId="0" applyFont="1" applyFill="1" applyBorder="1" applyAlignment="1">
      <alignment horizontal="center" vertical="center" shrinkToFit="1"/>
    </xf>
    <xf numFmtId="0" fontId="19" fillId="8" borderId="30" xfId="0" applyFont="1" applyFill="1" applyBorder="1" applyAlignment="1">
      <alignment horizontal="center" vertical="center" shrinkToFit="1"/>
    </xf>
    <xf numFmtId="0" fontId="19" fillId="8" borderId="0" xfId="0" applyFont="1" applyFill="1" applyAlignment="1">
      <alignment horizontal="center" vertical="center" shrinkToFit="1"/>
    </xf>
    <xf numFmtId="0" fontId="19" fillId="0" borderId="2" xfId="0" applyFont="1" applyBorder="1" applyAlignment="1">
      <alignment horizontal="left" shrinkToFit="1"/>
    </xf>
    <xf numFmtId="0" fontId="19" fillId="0" borderId="3" xfId="0" applyFont="1" applyBorder="1" applyAlignment="1">
      <alignment horizontal="left" shrinkToFit="1"/>
    </xf>
    <xf numFmtId="0" fontId="19" fillId="0" borderId="0" xfId="0" applyFont="1" applyAlignment="1">
      <alignment horizontal="left" shrinkToFit="1"/>
    </xf>
    <xf numFmtId="0" fontId="19" fillId="0" borderId="31" xfId="0" applyFont="1" applyBorder="1" applyAlignment="1">
      <alignment horizontal="left" shrinkToFit="1"/>
    </xf>
    <xf numFmtId="0" fontId="17" fillId="4" borderId="120" xfId="0" applyFont="1" applyFill="1" applyBorder="1" applyAlignment="1">
      <alignment horizontal="center" vertical="center" shrinkToFit="1"/>
    </xf>
    <xf numFmtId="0" fontId="17" fillId="4" borderId="121" xfId="0" applyFont="1" applyFill="1" applyBorder="1" applyAlignment="1">
      <alignment horizontal="center" vertical="center" shrinkToFit="1"/>
    </xf>
    <xf numFmtId="0" fontId="19" fillId="0" borderId="30" xfId="0" applyFont="1" applyBorder="1" applyAlignment="1">
      <alignment horizontal="center" vertical="center"/>
    </xf>
    <xf numFmtId="0" fontId="19" fillId="0" borderId="0" xfId="0" applyFont="1" applyAlignment="1">
      <alignment horizontal="center" vertical="center"/>
    </xf>
    <xf numFmtId="0" fontId="19" fillId="0" borderId="31" xfId="0" applyFont="1" applyBorder="1" applyAlignment="1">
      <alignment horizontal="center" vertical="center"/>
    </xf>
    <xf numFmtId="0" fontId="19" fillId="0" borderId="48" xfId="0" applyFont="1" applyBorder="1" applyAlignment="1">
      <alignment horizontal="right" vertical="center" shrinkToFit="1"/>
    </xf>
    <xf numFmtId="0" fontId="19" fillId="0" borderId="49" xfId="0" applyFont="1" applyBorder="1" applyAlignment="1">
      <alignment horizontal="right" vertical="center" shrinkToFit="1"/>
    </xf>
    <xf numFmtId="0" fontId="19" fillId="0" borderId="50" xfId="0" applyFont="1" applyBorder="1" applyAlignment="1">
      <alignment horizontal="right" vertical="center" shrinkToFit="1"/>
    </xf>
    <xf numFmtId="0" fontId="0" fillId="0" borderId="30" xfId="0" applyBorder="1" applyAlignment="1">
      <alignment horizontal="center" vertical="center" shrinkToFit="1"/>
    </xf>
    <xf numFmtId="0" fontId="0" fillId="0" borderId="0" xfId="0"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left" vertical="center" shrinkToFit="1"/>
    </xf>
    <xf numFmtId="0" fontId="0" fillId="0" borderId="0" xfId="0" applyAlignment="1">
      <alignment horizontal="left" vertical="center" wrapText="1" shrinkToFit="1"/>
    </xf>
    <xf numFmtId="0" fontId="0" fillId="0" borderId="31" xfId="0" applyBorder="1" applyAlignment="1">
      <alignment horizontal="left" vertical="center" wrapText="1" shrinkToFit="1"/>
    </xf>
    <xf numFmtId="0" fontId="0" fillId="0" borderId="5" xfId="0" applyBorder="1" applyAlignment="1">
      <alignment horizontal="left" vertical="center" wrapText="1" shrinkToFit="1"/>
    </xf>
    <xf numFmtId="0" fontId="0" fillId="0" borderId="6" xfId="0" applyBorder="1" applyAlignment="1">
      <alignment horizontal="left" vertical="center" wrapText="1" shrinkToFit="1"/>
    </xf>
    <xf numFmtId="0" fontId="0" fillId="0" borderId="5" xfId="0" applyBorder="1" applyAlignment="1">
      <alignment horizontal="left" vertical="center"/>
    </xf>
  </cellXfs>
  <cellStyles count="4">
    <cellStyle name="桁区切り" xfId="1" builtinId="6"/>
    <cellStyle name="標準" xfId="0" builtinId="0"/>
    <cellStyle name="標準 2" xfId="3" xr:uid="{209AB9FB-3C8C-467D-BDCA-C1DB46DE3637}"/>
    <cellStyle name="標準_新規フォーマット（柏）" xfId="2" xr:uid="{DFF02FBC-AB55-45B4-8AF8-560187D55219}"/>
  </cellStyles>
  <dxfs count="11">
    <dxf>
      <font>
        <condense val="0"/>
        <extend val="0"/>
        <color indexed="22"/>
      </font>
    </dxf>
    <dxf>
      <font>
        <condense val="0"/>
        <extend val="0"/>
        <color indexed="9"/>
      </font>
    </dxf>
    <dxf>
      <fill>
        <patternFill>
          <bgColor rgb="FF00B050"/>
        </patternFill>
      </fill>
    </dxf>
    <dxf>
      <fill>
        <patternFill>
          <bgColor rgb="FF00B050"/>
        </patternFill>
      </fill>
    </dxf>
    <dxf>
      <font>
        <condense val="0"/>
        <extend val="0"/>
        <color indexed="9"/>
      </font>
    </dxf>
    <dxf>
      <fill>
        <patternFill>
          <bgColor rgb="FF00B050"/>
        </patternFill>
      </fill>
    </dxf>
    <dxf>
      <fill>
        <patternFill>
          <bgColor rgb="FF00B0F0"/>
        </patternFill>
      </fill>
    </dxf>
    <dxf>
      <fill>
        <patternFill>
          <bgColor rgb="FFFFFF00"/>
        </patternFill>
      </fill>
    </dxf>
    <dxf>
      <fill>
        <patternFill>
          <bgColor rgb="FFFFFF00"/>
        </patternFill>
      </fill>
    </dxf>
    <dxf>
      <fill>
        <patternFill>
          <bgColor rgb="FFFFFF00"/>
        </patternFill>
      </fill>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firstButton="1" fmlaLink="$BB$3" lockText="1" noThreeD="1"/>
</file>

<file path=xl/ctrlProps/ctrlProp4.xml><?xml version="1.0" encoding="utf-8"?>
<formControlPr xmlns="http://schemas.microsoft.com/office/spreadsheetml/2009/9/main" objectType="Radio" firstButton="1" fmlaLink="$BC$3"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fmlaLink="$BA$3"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47</xdr:col>
          <xdr:colOff>0</xdr:colOff>
          <xdr:row>7</xdr:row>
          <xdr:rowOff>0</xdr:rowOff>
        </xdr:from>
        <xdr:to>
          <xdr:col>56</xdr:col>
          <xdr:colOff>63500</xdr:colOff>
          <xdr:row>10</xdr:row>
          <xdr:rowOff>88900</xdr:rowOff>
        </xdr:to>
        <xdr:sp macro="" textlink="">
          <xdr:nvSpPr>
            <xdr:cNvPr id="1025" name="Group Box 9"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0</xdr:colOff>
          <xdr:row>3</xdr:row>
          <xdr:rowOff>0</xdr:rowOff>
        </xdr:from>
        <xdr:to>
          <xdr:col>69</xdr:col>
          <xdr:colOff>63500</xdr:colOff>
          <xdr:row>11</xdr:row>
          <xdr:rowOff>241300</xdr:rowOff>
        </xdr:to>
        <xdr:sp macro="" textlink="">
          <xdr:nvSpPr>
            <xdr:cNvPr id="1026" name="Group Box 10"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12700</xdr:colOff>
          <xdr:row>7</xdr:row>
          <xdr:rowOff>171450</xdr:rowOff>
        </xdr:from>
        <xdr:to>
          <xdr:col>51</xdr:col>
          <xdr:colOff>76200</xdr:colOff>
          <xdr:row>9</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19050</xdr:colOff>
          <xdr:row>3</xdr:row>
          <xdr:rowOff>12700</xdr:rowOff>
        </xdr:from>
        <xdr:to>
          <xdr:col>68</xdr:col>
          <xdr:colOff>76200</xdr:colOff>
          <xdr:row>4</xdr:row>
          <xdr:rowOff>50800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31750</xdr:colOff>
          <xdr:row>4</xdr:row>
          <xdr:rowOff>31750</xdr:rowOff>
        </xdr:from>
        <xdr:to>
          <xdr:col>60</xdr:col>
          <xdr:colOff>38100</xdr:colOff>
          <xdr:row>5</xdr:row>
          <xdr:rowOff>69850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19050</xdr:colOff>
          <xdr:row>4</xdr:row>
          <xdr:rowOff>12700</xdr:rowOff>
        </xdr:from>
        <xdr:to>
          <xdr:col>68</xdr:col>
          <xdr:colOff>19050</xdr:colOff>
          <xdr:row>5</xdr:row>
          <xdr:rowOff>38100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31750</xdr:colOff>
          <xdr:row>5</xdr:row>
          <xdr:rowOff>19050</xdr:rowOff>
        </xdr:from>
        <xdr:to>
          <xdr:col>59</xdr:col>
          <xdr:colOff>12700</xdr:colOff>
          <xdr:row>6</xdr:row>
          <xdr:rowOff>50800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12700</xdr:colOff>
          <xdr:row>6</xdr:row>
          <xdr:rowOff>31750</xdr:rowOff>
        </xdr:from>
        <xdr:to>
          <xdr:col>50</xdr:col>
          <xdr:colOff>120650</xdr:colOff>
          <xdr:row>7</xdr:row>
          <xdr:rowOff>69850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7</xdr:row>
          <xdr:rowOff>0</xdr:rowOff>
        </xdr:from>
        <xdr:to>
          <xdr:col>56</xdr:col>
          <xdr:colOff>63500</xdr:colOff>
          <xdr:row>10</xdr:row>
          <xdr:rowOff>88900</xdr:rowOff>
        </xdr:to>
        <xdr:sp macro="" textlink="">
          <xdr:nvSpPr>
            <xdr:cNvPr id="1033" name="Group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0</xdr:colOff>
          <xdr:row>3</xdr:row>
          <xdr:rowOff>12700</xdr:rowOff>
        </xdr:from>
        <xdr:to>
          <xdr:col>69</xdr:col>
          <xdr:colOff>63500</xdr:colOff>
          <xdr:row>11</xdr:row>
          <xdr:rowOff>69850</xdr:rowOff>
        </xdr:to>
        <xdr:sp macro="" textlink="">
          <xdr:nvSpPr>
            <xdr:cNvPr id="1034" name="Group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7</xdr:row>
          <xdr:rowOff>0</xdr:rowOff>
        </xdr:from>
        <xdr:to>
          <xdr:col>56</xdr:col>
          <xdr:colOff>44450</xdr:colOff>
          <xdr:row>11</xdr:row>
          <xdr:rowOff>19050</xdr:rowOff>
        </xdr:to>
        <xdr:sp macro="" textlink="">
          <xdr:nvSpPr>
            <xdr:cNvPr id="1035" name="Group Box 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7</xdr:row>
          <xdr:rowOff>0</xdr:rowOff>
        </xdr:from>
        <xdr:to>
          <xdr:col>56</xdr:col>
          <xdr:colOff>44450</xdr:colOff>
          <xdr:row>10</xdr:row>
          <xdr:rowOff>88900</xdr:rowOff>
        </xdr:to>
        <xdr:sp macro="" textlink="">
          <xdr:nvSpPr>
            <xdr:cNvPr id="1036" name="Group Box 1"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8</xdr:row>
          <xdr:rowOff>165100</xdr:rowOff>
        </xdr:from>
        <xdr:to>
          <xdr:col>51</xdr:col>
          <xdr:colOff>19050</xdr:colOff>
          <xdr:row>10</xdr:row>
          <xdr:rowOff>50800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9</xdr:row>
          <xdr:rowOff>19050</xdr:rowOff>
        </xdr:from>
        <xdr:to>
          <xdr:col>53</xdr:col>
          <xdr:colOff>152400</xdr:colOff>
          <xdr:row>10</xdr:row>
          <xdr:rowOff>38100</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22</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5B6B6-E5BD-48F1-B106-2497B5224C3C}">
  <sheetPr>
    <pageSetUpPr fitToPage="1"/>
  </sheetPr>
  <dimension ref="A1:CW77"/>
  <sheetViews>
    <sheetView tabSelected="1" view="pageBreakPreview" zoomScale="55" zoomScaleNormal="55" zoomScaleSheetLayoutView="55" workbookViewId="0">
      <selection sqref="A1:S2"/>
    </sheetView>
  </sheetViews>
  <sheetFormatPr defaultRowHeight="13" x14ac:dyDescent="0.2"/>
  <cols>
    <col min="1" max="100" width="2.453125" customWidth="1"/>
    <col min="101" max="101" width="10.453125" bestFit="1" customWidth="1"/>
  </cols>
  <sheetData>
    <row r="1" spans="1:101" ht="18.75" customHeight="1" x14ac:dyDescent="0.2">
      <c r="A1" s="37" t="s">
        <v>0</v>
      </c>
      <c r="B1" s="37"/>
      <c r="C1" s="37"/>
      <c r="D1" s="37"/>
      <c r="E1" s="37"/>
      <c r="F1" s="37"/>
      <c r="G1" s="37"/>
      <c r="H1" s="37"/>
      <c r="I1" s="37"/>
      <c r="J1" s="37"/>
      <c r="K1" s="37"/>
      <c r="L1" s="37"/>
      <c r="M1" s="37"/>
      <c r="N1" s="37"/>
      <c r="O1" s="37"/>
      <c r="P1" s="37"/>
      <c r="Q1" s="37"/>
      <c r="R1" s="37"/>
      <c r="S1" s="37"/>
      <c r="U1" s="38" t="s">
        <v>1</v>
      </c>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40"/>
      <c r="CE1" s="44">
        <v>45170</v>
      </c>
      <c r="CF1" s="44"/>
      <c r="CG1" s="44"/>
      <c r="CH1" s="44"/>
      <c r="CI1" s="44"/>
      <c r="CJ1" s="44"/>
      <c r="CK1" s="44"/>
      <c r="CL1" s="44"/>
      <c r="CM1" s="44"/>
      <c r="CN1" s="44"/>
      <c r="CO1" s="44"/>
      <c r="CP1" s="44"/>
      <c r="CQ1" s="44"/>
      <c r="CR1" s="44"/>
      <c r="CS1" s="44"/>
      <c r="CT1" s="44"/>
      <c r="CU1" s="44"/>
      <c r="CV1" s="44"/>
      <c r="CW1" s="1">
        <v>45170</v>
      </c>
    </row>
    <row r="2" spans="1:101" ht="17.25" customHeight="1" thickBot="1" x14ac:dyDescent="0.35">
      <c r="A2" s="37"/>
      <c r="B2" s="37"/>
      <c r="C2" s="37"/>
      <c r="D2" s="37"/>
      <c r="E2" s="37"/>
      <c r="F2" s="37"/>
      <c r="G2" s="37"/>
      <c r="H2" s="37"/>
      <c r="I2" s="37"/>
      <c r="J2" s="37"/>
      <c r="K2" s="37"/>
      <c r="L2" s="37"/>
      <c r="M2" s="37"/>
      <c r="N2" s="37"/>
      <c r="O2" s="37"/>
      <c r="P2" s="37"/>
      <c r="Q2" s="37"/>
      <c r="R2" s="37"/>
      <c r="S2" s="37"/>
      <c r="T2" s="2"/>
      <c r="U2" s="41"/>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3"/>
      <c r="CE2" s="44"/>
      <c r="CF2" s="44"/>
      <c r="CG2" s="44"/>
      <c r="CH2" s="44"/>
      <c r="CI2" s="44"/>
      <c r="CJ2" s="44"/>
      <c r="CK2" s="44"/>
      <c r="CL2" s="44"/>
      <c r="CM2" s="44"/>
      <c r="CN2" s="44"/>
      <c r="CO2" s="44"/>
      <c r="CP2" s="44"/>
      <c r="CQ2" s="44"/>
      <c r="CR2" s="44"/>
      <c r="CS2" s="44"/>
      <c r="CT2" s="44"/>
      <c r="CU2" s="44"/>
      <c r="CV2" s="44"/>
    </row>
    <row r="3" spans="1:101" ht="14.25" customHeight="1" thickBot="1" x14ac:dyDescent="0.25">
      <c r="A3" s="3"/>
      <c r="B3" s="3"/>
      <c r="C3" s="3"/>
      <c r="D3" s="3"/>
      <c r="E3" s="3"/>
      <c r="F3" s="3"/>
      <c r="G3" s="3"/>
      <c r="I3" s="45" t="s">
        <v>2</v>
      </c>
      <c r="J3" s="45"/>
      <c r="K3" s="45"/>
      <c r="L3" s="45"/>
      <c r="M3" s="45"/>
      <c r="N3" s="45"/>
      <c r="O3" s="45"/>
      <c r="P3" s="45"/>
      <c r="Q3" s="45"/>
      <c r="R3" s="3"/>
      <c r="S3" s="3"/>
      <c r="T3" s="4"/>
      <c r="U3" s="4"/>
      <c r="V3" s="4"/>
      <c r="W3" s="4"/>
      <c r="X3" s="4"/>
      <c r="Y3" s="4"/>
      <c r="Z3" s="4"/>
      <c r="AA3" s="4"/>
      <c r="AB3" s="4"/>
      <c r="AC3" s="4"/>
      <c r="AD3" s="4"/>
      <c r="AE3" s="4"/>
      <c r="AF3" s="4"/>
      <c r="AG3" s="4"/>
      <c r="AH3" s="4"/>
      <c r="AI3" s="4"/>
      <c r="AJ3" s="4"/>
      <c r="AK3" s="4"/>
      <c r="AL3" s="4"/>
      <c r="AM3" s="4"/>
      <c r="AN3" s="4"/>
      <c r="AO3" s="4"/>
      <c r="AP3" s="4"/>
      <c r="AQ3" s="5">
        <f>IF(CEILING(CW1,7)-1&lt;CW1,CEILING(CW1+7,7)-1,CEILING(CW1,7)-1)</f>
        <v>45170</v>
      </c>
      <c r="AR3" s="5">
        <f>AQ3+7</f>
        <v>45177</v>
      </c>
      <c r="AS3" s="5">
        <f t="shared" ref="AS3:AX3" si="0">AR3+7</f>
        <v>45184</v>
      </c>
      <c r="AT3" s="5">
        <f t="shared" si="0"/>
        <v>45191</v>
      </c>
      <c r="AU3" s="5">
        <f t="shared" si="0"/>
        <v>45198</v>
      </c>
      <c r="AV3" s="6">
        <f t="shared" si="0"/>
        <v>45205</v>
      </c>
      <c r="AW3" s="6">
        <f t="shared" si="0"/>
        <v>45212</v>
      </c>
      <c r="AX3" s="6">
        <f t="shared" si="0"/>
        <v>45219</v>
      </c>
      <c r="AY3" s="6">
        <f>IF(EOMONTH(DATE(YEAR(CW1),MONTH(CW1),1),1)&gt;AX3+7,AX3+7,"")</f>
        <v>45226</v>
      </c>
      <c r="AZ3" s="6" t="str">
        <f>IF(AY3="","",IF(EOMONTH(DATE(YEAR(CW1),MONTH(CW1),1),1)&gt;AY3+7,AY3+7,""))</f>
        <v/>
      </c>
      <c r="BA3" s="7"/>
      <c r="BB3" s="7"/>
      <c r="BC3" s="7">
        <v>2</v>
      </c>
      <c r="BD3" s="7" t="str">
        <f ca="1">IF(BE8="","",IF(BE8&gt;NOW()-30,BE8,EDATE(BE8,12)))</f>
        <v/>
      </c>
      <c r="BE3" s="46" t="s">
        <v>3</v>
      </c>
      <c r="BF3" s="46"/>
      <c r="BG3" s="46"/>
      <c r="BH3" s="46"/>
      <c r="BI3" s="46"/>
      <c r="BJ3" s="46"/>
      <c r="BK3" s="46"/>
      <c r="BL3" s="46"/>
      <c r="BM3" s="46"/>
      <c r="BN3" s="46"/>
      <c r="BO3" s="46"/>
      <c r="BP3" s="46"/>
      <c r="BQ3" s="46"/>
      <c r="BS3" s="8"/>
      <c r="BT3" s="8"/>
      <c r="BU3" s="8"/>
      <c r="BV3" s="8"/>
      <c r="BW3" s="8"/>
      <c r="BX3" s="8"/>
      <c r="BY3" s="8"/>
      <c r="BZ3" s="8"/>
      <c r="CA3" s="8"/>
      <c r="CB3" s="8"/>
      <c r="CC3" s="8"/>
      <c r="CD3" s="8"/>
      <c r="CE3" s="8"/>
      <c r="CF3" s="8"/>
      <c r="CG3" s="8"/>
      <c r="CH3" s="8"/>
      <c r="CI3" s="8"/>
      <c r="CJ3" s="47">
        <v>45141</v>
      </c>
      <c r="CK3" s="47"/>
      <c r="CL3" s="47"/>
      <c r="CM3" s="47"/>
      <c r="CN3" s="47"/>
      <c r="CO3" s="47"/>
      <c r="CP3" s="47"/>
      <c r="CQ3" s="47"/>
      <c r="CR3" s="47"/>
      <c r="CS3" s="47"/>
      <c r="CT3" s="47"/>
      <c r="CU3" s="47"/>
      <c r="CV3" s="47"/>
    </row>
    <row r="4" spans="1:101" ht="13.5" thickTop="1" x14ac:dyDescent="0.2">
      <c r="A4" s="32" t="s">
        <v>4</v>
      </c>
      <c r="B4" s="33"/>
      <c r="C4" s="33"/>
      <c r="D4" s="33"/>
      <c r="E4" s="33"/>
      <c r="F4" s="33"/>
      <c r="G4" s="34"/>
      <c r="I4" s="32" t="s">
        <v>5</v>
      </c>
      <c r="J4" s="33"/>
      <c r="K4" s="33"/>
      <c r="L4" s="33"/>
      <c r="M4" s="33"/>
      <c r="N4" s="33"/>
      <c r="O4" s="33"/>
      <c r="P4" s="33"/>
      <c r="Q4" s="33"/>
      <c r="R4" s="33"/>
      <c r="S4" s="33"/>
      <c r="T4" s="33"/>
      <c r="U4" s="33"/>
      <c r="V4" s="33"/>
      <c r="W4" s="33"/>
      <c r="X4" s="33"/>
      <c r="Y4" s="33"/>
      <c r="Z4" s="33"/>
      <c r="AA4" s="33"/>
      <c r="AB4" s="33"/>
      <c r="AC4" s="33"/>
      <c r="AD4" s="33"/>
      <c r="AE4" s="35"/>
      <c r="AF4" s="36" t="s">
        <v>6</v>
      </c>
      <c r="AG4" s="33"/>
      <c r="AH4" s="33"/>
      <c r="AI4" s="33"/>
      <c r="AJ4" s="33"/>
      <c r="AK4" s="33"/>
      <c r="AL4" s="33"/>
      <c r="AM4" s="33"/>
      <c r="AN4" s="35"/>
      <c r="AO4" s="36" t="s">
        <v>7</v>
      </c>
      <c r="AP4" s="33"/>
      <c r="AQ4" s="33"/>
      <c r="AR4" s="33"/>
      <c r="AS4" s="33"/>
      <c r="AT4" s="33"/>
      <c r="AU4" s="35"/>
      <c r="AV4" s="36" t="s">
        <v>8</v>
      </c>
      <c r="AW4" s="33"/>
      <c r="AX4" s="33"/>
      <c r="AY4" s="33"/>
      <c r="AZ4" s="33"/>
      <c r="BA4" s="33"/>
      <c r="BB4" s="33"/>
      <c r="BC4" s="33"/>
      <c r="BD4" s="34"/>
      <c r="BE4" s="48" t="s">
        <v>9</v>
      </c>
      <c r="BF4" s="49"/>
      <c r="BG4" s="49"/>
      <c r="BH4" s="49"/>
      <c r="BI4" s="49"/>
      <c r="BJ4" s="49"/>
      <c r="BK4" s="49"/>
      <c r="BL4" s="49"/>
      <c r="BM4" s="10" t="s">
        <v>10</v>
      </c>
      <c r="BN4" s="50" t="s">
        <v>11</v>
      </c>
      <c r="BO4" s="50"/>
      <c r="BP4" s="50"/>
      <c r="BQ4" s="51"/>
      <c r="BR4" s="52" t="s">
        <v>12</v>
      </c>
      <c r="BS4" s="53"/>
      <c r="BT4" s="53"/>
      <c r="BU4" s="53"/>
      <c r="BV4" s="56" t="s">
        <v>13</v>
      </c>
      <c r="BW4" s="56"/>
      <c r="BX4" s="56"/>
      <c r="BY4" s="56"/>
      <c r="BZ4" s="56"/>
      <c r="CA4" s="56"/>
      <c r="CB4" s="56"/>
      <c r="CC4" s="56"/>
      <c r="CD4" s="56"/>
      <c r="CE4" s="56"/>
      <c r="CF4" s="56"/>
      <c r="CG4" s="53" t="s">
        <v>14</v>
      </c>
      <c r="CH4" s="53"/>
      <c r="CI4" s="58"/>
      <c r="CJ4" s="60" t="s">
        <v>15</v>
      </c>
      <c r="CK4" s="61"/>
      <c r="CL4" s="61"/>
      <c r="CM4" s="61"/>
      <c r="CN4" s="61"/>
      <c r="CO4" s="61"/>
      <c r="CP4" s="61"/>
      <c r="CQ4" s="61"/>
      <c r="CR4" s="61"/>
      <c r="CS4" s="61"/>
      <c r="CT4" s="61"/>
      <c r="CU4" s="61"/>
      <c r="CV4" s="62"/>
    </row>
    <row r="5" spans="1:101" ht="17.25" customHeight="1" x14ac:dyDescent="0.2">
      <c r="A5" s="68"/>
      <c r="B5" s="69"/>
      <c r="C5" s="69"/>
      <c r="D5" s="69"/>
      <c r="E5" s="69"/>
      <c r="F5" s="69"/>
      <c r="G5" s="70"/>
      <c r="I5" s="74" t="s">
        <v>13</v>
      </c>
      <c r="J5" s="75"/>
      <c r="K5" s="75"/>
      <c r="L5" s="75"/>
      <c r="M5" s="75"/>
      <c r="N5" s="75"/>
      <c r="O5" s="75"/>
      <c r="P5" s="75"/>
      <c r="Q5" s="75"/>
      <c r="R5" s="75"/>
      <c r="S5" s="75"/>
      <c r="T5" s="75"/>
      <c r="U5" s="75"/>
      <c r="V5" s="75"/>
      <c r="W5" s="75"/>
      <c r="X5" s="75"/>
      <c r="Y5" s="75"/>
      <c r="Z5" s="75"/>
      <c r="AA5" s="75"/>
      <c r="AB5" s="75"/>
      <c r="AC5" s="75"/>
      <c r="AD5" s="75"/>
      <c r="AE5" s="76"/>
      <c r="AF5" s="80"/>
      <c r="AG5" s="81"/>
      <c r="AH5" s="81"/>
      <c r="AI5" s="81"/>
      <c r="AJ5" s="81"/>
      <c r="AK5" s="81"/>
      <c r="AL5" s="81"/>
      <c r="AM5" s="81"/>
      <c r="AN5" s="82"/>
      <c r="AO5" s="86"/>
      <c r="AP5" s="87"/>
      <c r="AQ5" s="87"/>
      <c r="AR5" s="87"/>
      <c r="AS5" s="87"/>
      <c r="AT5" s="87"/>
      <c r="AU5" s="88"/>
      <c r="AV5" s="92" t="s">
        <v>16</v>
      </c>
      <c r="AW5" s="93"/>
      <c r="AX5" s="94" t="s">
        <v>13</v>
      </c>
      <c r="AY5" s="94"/>
      <c r="AZ5" s="94"/>
      <c r="BA5" s="94"/>
      <c r="BB5" s="94"/>
      <c r="BC5" s="94"/>
      <c r="BD5" t="s">
        <v>17</v>
      </c>
      <c r="BE5" s="11"/>
      <c r="BF5" s="63" t="s">
        <v>18</v>
      </c>
      <c r="BG5" s="63"/>
      <c r="BH5" s="63"/>
      <c r="BI5" s="63"/>
      <c r="BJ5" s="63"/>
      <c r="BK5" s="63"/>
      <c r="BL5" s="12"/>
      <c r="BM5" s="12"/>
      <c r="BN5" s="63" t="s">
        <v>19</v>
      </c>
      <c r="BO5" s="63"/>
      <c r="BP5" s="63"/>
      <c r="BQ5" s="64"/>
      <c r="BR5" s="54"/>
      <c r="BS5" s="55"/>
      <c r="BT5" s="55"/>
      <c r="BU5" s="55"/>
      <c r="BV5" s="57"/>
      <c r="BW5" s="57"/>
      <c r="BX5" s="57"/>
      <c r="BY5" s="57"/>
      <c r="BZ5" s="57"/>
      <c r="CA5" s="57"/>
      <c r="CB5" s="57"/>
      <c r="CC5" s="57"/>
      <c r="CD5" s="57"/>
      <c r="CE5" s="57"/>
      <c r="CF5" s="57"/>
      <c r="CG5" s="55"/>
      <c r="CH5" s="55"/>
      <c r="CI5" s="59"/>
      <c r="CJ5" s="65" t="s">
        <v>20</v>
      </c>
      <c r="CK5" s="66"/>
      <c r="CL5" s="66"/>
      <c r="CM5" s="66"/>
      <c r="CN5" s="66"/>
      <c r="CO5" s="66"/>
      <c r="CP5" s="66"/>
      <c r="CQ5" s="66"/>
      <c r="CR5" s="66"/>
      <c r="CS5" s="66"/>
      <c r="CT5" s="66"/>
      <c r="CU5" s="66"/>
      <c r="CV5" s="67"/>
    </row>
    <row r="6" spans="1:101" ht="17.25" customHeight="1" x14ac:dyDescent="0.2">
      <c r="A6" s="68"/>
      <c r="B6" s="69"/>
      <c r="C6" s="69"/>
      <c r="D6" s="69"/>
      <c r="E6" s="69"/>
      <c r="F6" s="69"/>
      <c r="G6" s="70"/>
      <c r="I6" s="77"/>
      <c r="J6" s="78"/>
      <c r="K6" s="78"/>
      <c r="L6" s="78"/>
      <c r="M6" s="78"/>
      <c r="N6" s="78"/>
      <c r="O6" s="78"/>
      <c r="P6" s="78"/>
      <c r="Q6" s="78"/>
      <c r="R6" s="78"/>
      <c r="S6" s="78"/>
      <c r="T6" s="78"/>
      <c r="U6" s="78"/>
      <c r="V6" s="78"/>
      <c r="W6" s="78"/>
      <c r="X6" s="78"/>
      <c r="Y6" s="78"/>
      <c r="Z6" s="78"/>
      <c r="AA6" s="78"/>
      <c r="AB6" s="78"/>
      <c r="AC6" s="78"/>
      <c r="AD6" s="78"/>
      <c r="AE6" s="79"/>
      <c r="AF6" s="83"/>
      <c r="AG6" s="84"/>
      <c r="AH6" s="84"/>
      <c r="AI6" s="84"/>
      <c r="AJ6" s="84"/>
      <c r="AK6" s="84"/>
      <c r="AL6" s="84"/>
      <c r="AM6" s="84"/>
      <c r="AN6" s="85"/>
      <c r="AO6" s="89"/>
      <c r="AP6" s="90"/>
      <c r="AQ6" s="90"/>
      <c r="AR6" s="90"/>
      <c r="AS6" s="90"/>
      <c r="AT6" s="90"/>
      <c r="AU6" s="91"/>
      <c r="AV6" s="92" t="s">
        <v>16</v>
      </c>
      <c r="AW6" s="93"/>
      <c r="AX6" s="95" t="s">
        <v>13</v>
      </c>
      <c r="AY6" s="95"/>
      <c r="AZ6" s="95"/>
      <c r="BA6" s="95"/>
      <c r="BB6" s="95"/>
      <c r="BC6" s="95"/>
      <c r="BD6" t="s">
        <v>17</v>
      </c>
      <c r="BE6" s="13"/>
      <c r="BF6" s="100" t="s">
        <v>21</v>
      </c>
      <c r="BG6" s="100"/>
      <c r="BH6" s="100"/>
      <c r="BI6" s="100"/>
      <c r="BJ6" s="101"/>
      <c r="BK6" s="101"/>
      <c r="BL6" s="101"/>
      <c r="BM6" s="101"/>
      <c r="BN6" s="101"/>
      <c r="BO6" s="101"/>
      <c r="BP6" s="101"/>
      <c r="BQ6" s="14"/>
      <c r="BR6" s="102" t="s">
        <v>22</v>
      </c>
      <c r="BS6" s="103"/>
      <c r="BT6" s="103"/>
      <c r="BU6" s="103"/>
      <c r="BV6" s="103"/>
      <c r="BW6" s="103"/>
      <c r="BX6" s="103"/>
      <c r="BY6" s="103"/>
      <c r="BZ6" s="103"/>
      <c r="CA6" s="103"/>
      <c r="CB6" s="103"/>
      <c r="CC6" s="103"/>
      <c r="CD6" s="103"/>
      <c r="CE6" s="103"/>
      <c r="CF6" s="103"/>
      <c r="CG6" s="103"/>
      <c r="CH6" s="103"/>
      <c r="CI6" s="104"/>
      <c r="CJ6" s="105" t="s">
        <v>23</v>
      </c>
      <c r="CK6" s="106"/>
      <c r="CL6" s="106"/>
      <c r="CM6" s="106"/>
      <c r="CN6" s="106"/>
      <c r="CO6" s="106"/>
      <c r="CP6" s="106"/>
      <c r="CQ6" s="106"/>
      <c r="CR6" s="106"/>
      <c r="CS6" s="106"/>
      <c r="CT6" s="106"/>
      <c r="CU6" s="106"/>
      <c r="CV6" s="107"/>
    </row>
    <row r="7" spans="1:101" ht="18" customHeight="1" x14ac:dyDescent="0.2">
      <c r="A7" s="68"/>
      <c r="B7" s="69"/>
      <c r="C7" s="69"/>
      <c r="D7" s="69"/>
      <c r="E7" s="69"/>
      <c r="F7" s="69"/>
      <c r="G7" s="70"/>
      <c r="I7" s="108" t="s">
        <v>24</v>
      </c>
      <c r="J7" s="109"/>
      <c r="K7" s="110" t="s">
        <v>13</v>
      </c>
      <c r="L7" s="110"/>
      <c r="M7" s="110"/>
      <c r="N7" s="16" t="s">
        <v>25</v>
      </c>
      <c r="O7" s="110" t="s">
        <v>13</v>
      </c>
      <c r="P7" s="110"/>
      <c r="Q7" s="110"/>
      <c r="R7" s="16" t="s">
        <v>25</v>
      </c>
      <c r="S7" s="110" t="s">
        <v>13</v>
      </c>
      <c r="T7" s="110"/>
      <c r="U7" s="110"/>
      <c r="V7" s="110"/>
      <c r="W7" s="111" t="s">
        <v>26</v>
      </c>
      <c r="X7" s="111"/>
      <c r="Y7" s="111"/>
      <c r="Z7" s="112" t="s">
        <v>13</v>
      </c>
      <c r="AA7" s="112"/>
      <c r="AB7" s="112"/>
      <c r="AC7" s="112"/>
      <c r="AD7" s="96" t="s">
        <v>27</v>
      </c>
      <c r="AE7" s="97"/>
      <c r="AF7" s="98" t="s">
        <v>28</v>
      </c>
      <c r="AG7" s="99"/>
      <c r="AH7" s="99"/>
      <c r="AI7" s="99"/>
      <c r="AJ7" s="99"/>
      <c r="AK7" s="99"/>
      <c r="AL7" s="99"/>
      <c r="AM7" s="99"/>
      <c r="AN7" s="99"/>
      <c r="AO7" s="99"/>
      <c r="AP7" s="99"/>
      <c r="AQ7" s="99"/>
      <c r="AR7" s="99"/>
      <c r="AS7" s="99"/>
      <c r="AT7" s="99"/>
      <c r="AU7" s="15" t="s">
        <v>29</v>
      </c>
      <c r="AV7" s="17"/>
      <c r="AW7" s="113" t="s">
        <v>30</v>
      </c>
      <c r="AX7" s="113"/>
      <c r="AY7" s="113"/>
      <c r="AZ7" s="113"/>
      <c r="BA7" s="113"/>
      <c r="BB7" s="18"/>
      <c r="BC7" s="18"/>
      <c r="BD7" s="19"/>
      <c r="BE7" s="114" t="s">
        <v>31</v>
      </c>
      <c r="BF7" s="115"/>
      <c r="BG7" s="115"/>
      <c r="BH7" s="115"/>
      <c r="BI7" s="116"/>
      <c r="BJ7" s="117" t="s">
        <v>32</v>
      </c>
      <c r="BK7" s="115"/>
      <c r="BL7" s="115"/>
      <c r="BM7" s="115"/>
      <c r="BN7" s="115"/>
      <c r="BO7" s="115"/>
      <c r="BP7" s="115"/>
      <c r="BQ7" s="118"/>
      <c r="BR7" s="119" t="s">
        <v>13</v>
      </c>
      <c r="BS7" s="120"/>
      <c r="BT7" s="120"/>
      <c r="BU7" s="120"/>
      <c r="BV7" s="120"/>
      <c r="BW7" s="120"/>
      <c r="BX7" s="120"/>
      <c r="BY7" s="120"/>
      <c r="BZ7" s="120"/>
      <c r="CA7" s="120"/>
      <c r="CB7" s="120"/>
      <c r="CC7" s="120"/>
      <c r="CD7" s="120"/>
      <c r="CE7" s="120"/>
      <c r="CF7" s="120"/>
      <c r="CG7" s="120"/>
      <c r="CH7" s="120"/>
      <c r="CI7" s="121"/>
      <c r="CJ7" s="65" t="s">
        <v>33</v>
      </c>
      <c r="CK7" s="66"/>
      <c r="CL7" s="66"/>
      <c r="CM7" s="66"/>
      <c r="CN7" s="66"/>
      <c r="CO7" s="66"/>
      <c r="CP7" s="66"/>
      <c r="CQ7" s="66"/>
      <c r="CR7" s="66"/>
      <c r="CS7" s="66"/>
      <c r="CT7" s="66"/>
      <c r="CU7" s="66"/>
      <c r="CV7" s="67"/>
    </row>
    <row r="8" spans="1:101" ht="13.5" thickBot="1" x14ac:dyDescent="0.25">
      <c r="A8" s="71"/>
      <c r="B8" s="72"/>
      <c r="C8" s="72"/>
      <c r="D8" s="72"/>
      <c r="E8" s="72"/>
      <c r="F8" s="72"/>
      <c r="G8" s="73"/>
      <c r="I8" s="125" t="s">
        <v>34</v>
      </c>
      <c r="J8" s="126"/>
      <c r="K8" s="126"/>
      <c r="L8" s="126"/>
      <c r="M8" s="126"/>
      <c r="N8" s="126"/>
      <c r="O8" s="126"/>
      <c r="P8" s="126"/>
      <c r="Q8" s="126"/>
      <c r="R8" s="126"/>
      <c r="S8" s="126"/>
      <c r="T8" s="126"/>
      <c r="U8" s="126"/>
      <c r="V8" s="126"/>
      <c r="W8" s="126"/>
      <c r="X8" s="126"/>
      <c r="Y8" s="126"/>
      <c r="Z8" s="126"/>
      <c r="AA8" s="126"/>
      <c r="AB8" s="126"/>
      <c r="AC8" s="126"/>
      <c r="AD8" s="126"/>
      <c r="AE8" s="127"/>
      <c r="AF8" s="128">
        <f>IF(AT61="●",AK61,A12)</f>
        <v>0</v>
      </c>
      <c r="AG8" s="129"/>
      <c r="AH8" s="129"/>
      <c r="AI8" s="129"/>
      <c r="AJ8" s="129"/>
      <c r="AK8" s="129"/>
      <c r="AL8" s="129"/>
      <c r="AM8" s="129"/>
      <c r="AN8" s="129"/>
      <c r="AO8" s="129"/>
      <c r="AP8" s="126"/>
      <c r="AQ8" s="126"/>
      <c r="AR8" s="126"/>
      <c r="AS8" s="126"/>
      <c r="AT8" s="126"/>
      <c r="AU8" s="127"/>
      <c r="AV8" s="98" t="s">
        <v>35</v>
      </c>
      <c r="AW8" s="99"/>
      <c r="AX8" s="99"/>
      <c r="AY8" s="99"/>
      <c r="AZ8" s="99"/>
      <c r="BA8" s="99"/>
      <c r="BB8" s="99"/>
      <c r="BC8" s="99"/>
      <c r="BD8" s="132"/>
      <c r="BE8" s="133" t="s">
        <v>13</v>
      </c>
      <c r="BF8" s="134"/>
      <c r="BG8" s="134"/>
      <c r="BH8" s="134"/>
      <c r="BI8" s="135"/>
      <c r="BJ8" s="139" t="s">
        <v>13</v>
      </c>
      <c r="BK8" s="140"/>
      <c r="BL8" s="140"/>
      <c r="BM8" s="140"/>
      <c r="BN8" s="140"/>
      <c r="BO8" s="140"/>
      <c r="BP8" s="140"/>
      <c r="BQ8" s="141"/>
      <c r="BR8" s="119"/>
      <c r="BS8" s="120"/>
      <c r="BT8" s="120"/>
      <c r="BU8" s="120"/>
      <c r="BV8" s="120"/>
      <c r="BW8" s="120"/>
      <c r="BX8" s="120"/>
      <c r="BY8" s="120"/>
      <c r="BZ8" s="120"/>
      <c r="CA8" s="120"/>
      <c r="CB8" s="120"/>
      <c r="CC8" s="120"/>
      <c r="CD8" s="120"/>
      <c r="CE8" s="120"/>
      <c r="CF8" s="120"/>
      <c r="CG8" s="120"/>
      <c r="CH8" s="120"/>
      <c r="CI8" s="121"/>
      <c r="CJ8" s="145" t="s">
        <v>36</v>
      </c>
      <c r="CK8" s="146"/>
      <c r="CL8" s="146"/>
      <c r="CM8" s="146"/>
      <c r="CN8" s="146"/>
      <c r="CO8" s="146"/>
      <c r="CP8" s="146"/>
      <c r="CQ8" s="146"/>
      <c r="CR8" s="146"/>
      <c r="CS8" s="146"/>
      <c r="CT8" s="146"/>
      <c r="CU8" s="146"/>
      <c r="CV8" s="147"/>
    </row>
    <row r="9" spans="1:101" ht="13.5" thickTop="1" x14ac:dyDescent="0.2">
      <c r="I9" s="74"/>
      <c r="J9" s="75"/>
      <c r="K9" s="75"/>
      <c r="L9" s="75"/>
      <c r="M9" s="75"/>
      <c r="N9" s="75"/>
      <c r="O9" s="75"/>
      <c r="P9" s="75"/>
      <c r="Q9" s="75"/>
      <c r="R9" s="75"/>
      <c r="S9" s="75"/>
      <c r="T9" s="75"/>
      <c r="U9" s="75"/>
      <c r="V9" s="75"/>
      <c r="W9" s="75"/>
      <c r="X9" s="75"/>
      <c r="Y9" s="75"/>
      <c r="Z9" s="75"/>
      <c r="AA9" s="75"/>
      <c r="AB9" s="75"/>
      <c r="AC9" s="75"/>
      <c r="AD9" s="75"/>
      <c r="AE9" s="76"/>
      <c r="AF9" s="128"/>
      <c r="AG9" s="129"/>
      <c r="AH9" s="129"/>
      <c r="AI9" s="129"/>
      <c r="AJ9" s="129"/>
      <c r="AK9" s="129"/>
      <c r="AL9" s="129"/>
      <c r="AM9" s="129"/>
      <c r="AN9" s="129"/>
      <c r="AO9" s="129"/>
      <c r="AP9" s="151" t="s">
        <v>37</v>
      </c>
      <c r="AQ9" s="152"/>
      <c r="AR9" s="152"/>
      <c r="AS9" s="152"/>
      <c r="AT9" s="152"/>
      <c r="AU9" s="153"/>
      <c r="AV9" s="20"/>
      <c r="AW9" s="126" t="s">
        <v>38</v>
      </c>
      <c r="AX9" s="126"/>
      <c r="AY9" s="126"/>
      <c r="AZ9" s="126"/>
      <c r="BA9" s="126"/>
      <c r="BB9" s="20"/>
      <c r="BE9" s="133"/>
      <c r="BF9" s="134"/>
      <c r="BG9" s="134"/>
      <c r="BH9" s="134"/>
      <c r="BI9" s="135"/>
      <c r="BJ9" s="139"/>
      <c r="BK9" s="140"/>
      <c r="BL9" s="140"/>
      <c r="BM9" s="140"/>
      <c r="BN9" s="140"/>
      <c r="BO9" s="140"/>
      <c r="BP9" s="140"/>
      <c r="BQ9" s="141"/>
      <c r="BR9" s="119"/>
      <c r="BS9" s="120"/>
      <c r="BT9" s="120"/>
      <c r="BU9" s="120"/>
      <c r="BV9" s="120"/>
      <c r="BW9" s="120"/>
      <c r="BX9" s="120"/>
      <c r="BY9" s="120"/>
      <c r="BZ9" s="120"/>
      <c r="CA9" s="120"/>
      <c r="CB9" s="120"/>
      <c r="CC9" s="120"/>
      <c r="CD9" s="120"/>
      <c r="CE9" s="120"/>
      <c r="CF9" s="120"/>
      <c r="CG9" s="120"/>
      <c r="CH9" s="120"/>
      <c r="CI9" s="121"/>
      <c r="CJ9" s="65" t="s">
        <v>39</v>
      </c>
      <c r="CK9" s="66"/>
      <c r="CL9" s="66"/>
      <c r="CM9" s="66"/>
      <c r="CN9" s="66"/>
      <c r="CO9" s="66"/>
      <c r="CP9" s="66"/>
      <c r="CQ9" s="66"/>
      <c r="CR9" s="66"/>
      <c r="CS9" s="66"/>
      <c r="CT9" s="66"/>
      <c r="CU9" s="66"/>
      <c r="CV9" s="67"/>
    </row>
    <row r="10" spans="1:101" ht="17" thickBot="1" x14ac:dyDescent="0.25">
      <c r="I10" s="148"/>
      <c r="J10" s="149"/>
      <c r="K10" s="149"/>
      <c r="L10" s="149"/>
      <c r="M10" s="149"/>
      <c r="N10" s="149"/>
      <c r="O10" s="149"/>
      <c r="P10" s="149"/>
      <c r="Q10" s="149"/>
      <c r="R10" s="149"/>
      <c r="S10" s="149"/>
      <c r="T10" s="149"/>
      <c r="U10" s="149"/>
      <c r="V10" s="149"/>
      <c r="W10" s="149"/>
      <c r="X10" s="149"/>
      <c r="Y10" s="149"/>
      <c r="Z10" s="149"/>
      <c r="AA10" s="149"/>
      <c r="AB10" s="149"/>
      <c r="AC10" s="149"/>
      <c r="AD10" s="149"/>
      <c r="AE10" s="150"/>
      <c r="AF10" s="130"/>
      <c r="AG10" s="131"/>
      <c r="AH10" s="131"/>
      <c r="AI10" s="131"/>
      <c r="AJ10" s="131"/>
      <c r="AK10" s="131"/>
      <c r="AL10" s="131"/>
      <c r="AM10" s="131"/>
      <c r="AN10" s="131"/>
      <c r="AO10" s="131"/>
      <c r="AP10" s="154"/>
      <c r="AQ10" s="155"/>
      <c r="AR10" s="155"/>
      <c r="AS10" s="155"/>
      <c r="AT10" s="155"/>
      <c r="AU10" s="156"/>
      <c r="AV10" s="21"/>
      <c r="AW10" s="4" t="s">
        <v>40</v>
      </c>
      <c r="AX10" s="4"/>
      <c r="AY10" s="4"/>
      <c r="AZ10" s="21"/>
      <c r="BA10" s="157" t="s">
        <v>41</v>
      </c>
      <c r="BB10" s="157"/>
      <c r="BC10" s="157"/>
      <c r="BD10" s="22"/>
      <c r="BE10" s="136"/>
      <c r="BF10" s="137"/>
      <c r="BG10" s="137"/>
      <c r="BH10" s="137"/>
      <c r="BI10" s="138"/>
      <c r="BJ10" s="142"/>
      <c r="BK10" s="143"/>
      <c r="BL10" s="143"/>
      <c r="BM10" s="143"/>
      <c r="BN10" s="143"/>
      <c r="BO10" s="143"/>
      <c r="BP10" s="143"/>
      <c r="BQ10" s="144"/>
      <c r="BR10" s="122"/>
      <c r="BS10" s="123"/>
      <c r="BT10" s="123"/>
      <c r="BU10" s="123"/>
      <c r="BV10" s="123"/>
      <c r="BW10" s="123"/>
      <c r="BX10" s="123"/>
      <c r="BY10" s="123"/>
      <c r="BZ10" s="123"/>
      <c r="CA10" s="123"/>
      <c r="CB10" s="123"/>
      <c r="CC10" s="123"/>
      <c r="CD10" s="123"/>
      <c r="CE10" s="123"/>
      <c r="CF10" s="123"/>
      <c r="CG10" s="123"/>
      <c r="CH10" s="123"/>
      <c r="CI10" s="124"/>
      <c r="CJ10" s="158" t="s">
        <v>42</v>
      </c>
      <c r="CK10" s="159"/>
      <c r="CL10" s="159"/>
      <c r="CM10" s="159"/>
      <c r="CN10" s="159"/>
      <c r="CO10" s="159"/>
      <c r="CP10" s="159"/>
      <c r="CQ10" s="159"/>
      <c r="CR10" s="159"/>
      <c r="CS10" s="159"/>
      <c r="CT10" s="159"/>
      <c r="CU10" s="159"/>
      <c r="CV10" s="160"/>
    </row>
    <row r="11" spans="1:101" ht="8.25" customHeight="1" thickTop="1" thickBot="1" x14ac:dyDescent="0.25"/>
    <row r="12" spans="1:101" ht="21" customHeight="1" thickBot="1" x14ac:dyDescent="0.25">
      <c r="A12" s="161">
        <f>IF(AT61="●",AK61,SUMIF(O22,"●",L22)+SUMIF(O25,"●",L25)+SUMIF(O33,"●",L33)+SUMIF(O53,"●",L53)+SUMIF(O60,"●",L60)+SUMIF(O65,"●",L65)+SUMIF(O70,"●",L70)+SUMIF(AF20,"●",AC20)+SUMIF(AF28,"●",AC28)+SUMIF(AF34,"●",AC34)+SUMIF(AF39,"●",AC39)+SUMIF(AF45,"●",AC45)+SUMIF(AF50,"●",AC50)+SUMIF(AF56,"●",AC56)+SUMIF(AF61,"●",AC61)+SUMIF(AF64,"●",AC64)+SUMIF(AF69,"●",AC69)+SUMIF(AW20,"●",AT20)+SUMIF(AW25,"●",AT25)+SUMIF(AW32,"●",AT32)+SUMIF(AW44,"●",AT44)+SUMIF(AW60,"●",AT60)+SUM(O22,O25,O33,O53,O60,O65,O70,AF20,AF28,AF34,AF39,AF45,AF50,AF56,AF61,AF64,AF69,AW20,AW25,AW32,AW44,AW60))</f>
        <v>0</v>
      </c>
      <c r="B12" s="162"/>
      <c r="C12" s="162"/>
      <c r="D12" s="162"/>
      <c r="E12" s="162"/>
      <c r="F12" s="162"/>
      <c r="G12" s="162"/>
      <c r="H12" s="162"/>
      <c r="I12" s="163" t="s">
        <v>43</v>
      </c>
      <c r="J12" s="163"/>
      <c r="K12" s="164" t="s">
        <v>44</v>
      </c>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23"/>
      <c r="AO12" s="23"/>
      <c r="AP12" s="162">
        <f>IF(AT61="●",135,IF(O22="●",COUNTA(L15:L21),COUNTA(O15:O21))+IF(O25="●",COUNTA(L23:L24),COUNTA(O23:O24))+IF(O33="●",COUNTA(L26:L32),COUNTA(O26:O32))+IF(O53="●",COUNTA(L34:L52),COUNTA(O34:O52))+IF(O60="●",COUNTA(L54:L59),COUNTA(O54:O59))+IF(O65="●",COUNTA(L61:L64),COUNTA(O61:O64))+IF(O70="●",COUNTA(L66:L69),COUNTA(O66:O69))+IF(AF20="●",COUNTA(AC14:AC19),COUNTA(AF14:AF19))+IF(AF28="●",COUNTA(AC21:AC27),COUNTA(AF21:AF27))+IF(AF34="●",COUNTA(AC30:AC33),COUNTA(AF30:AF33))+IF(AF39="●",COUNTA(AC36:AC38),COUNTA(AF36:AF38))+IF(AF45="●",COUNTA(AC40:AC44),COUNTA(AF40:AF44))+IF(AF50="●",COUNTA(AC46:AC49),COUNTA(AF46:AF49))+IF(AF56="●",COUNTA(AC51:AC55),COUNTA(AF51:AF55))+IF(AF61="●",COUNTA(AC57:AC60),COUNTA(AF57:AF60))+IF(AF64="●",COUNTA(AC62:AC63),COUNTA(AF62:AF63))+IF(AF69="●",COUNTA(AC65:AC68),COUNTA(AF65:AF68))+IF(AW20="●",COUNTA(AT14:AT19),COUNTA(AW14:AW19))+IF(AW25="●",COUNTA(AT21:AT24),COUNTA(AW21:AW24))+IF(AW32="●",COUNTA(AT26:AT31),COUNTA(AW26:AW31))+IF(AW44="●",COUNTA(AT33:AT43),COUNTA(AW33:AW43))+IF(AW44="●",COUNTA(AT45:AT59),COUNTA(AW45:AW59)))</f>
        <v>0</v>
      </c>
      <c r="AQ12" s="162"/>
      <c r="AR12" s="162"/>
      <c r="AS12" s="162"/>
      <c r="AT12" s="162"/>
      <c r="AU12" s="162"/>
      <c r="AV12" s="165" t="s">
        <v>45</v>
      </c>
      <c r="AW12" s="165"/>
      <c r="AX12" s="165"/>
      <c r="AY12" s="166"/>
    </row>
    <row r="13" spans="1:101" ht="15" customHeight="1" thickBot="1" x14ac:dyDescent="0.25">
      <c r="A13" s="167" t="s">
        <v>46</v>
      </c>
      <c r="B13" s="168"/>
      <c r="C13" s="169" t="s">
        <v>47</v>
      </c>
      <c r="D13" s="170"/>
      <c r="E13" s="170"/>
      <c r="F13" s="170"/>
      <c r="G13" s="170"/>
      <c r="H13" s="170"/>
      <c r="I13" s="170"/>
      <c r="J13" s="170"/>
      <c r="K13" s="171"/>
      <c r="L13" s="168" t="s">
        <v>48</v>
      </c>
      <c r="M13" s="168"/>
      <c r="N13" s="168"/>
      <c r="O13" s="172" t="s">
        <v>49</v>
      </c>
      <c r="P13" s="173"/>
      <c r="Q13" s="174"/>
      <c r="R13" s="167" t="s">
        <v>46</v>
      </c>
      <c r="S13" s="168"/>
      <c r="T13" s="169" t="s">
        <v>47</v>
      </c>
      <c r="U13" s="170"/>
      <c r="V13" s="170"/>
      <c r="W13" s="170"/>
      <c r="X13" s="170"/>
      <c r="Y13" s="170"/>
      <c r="Z13" s="170"/>
      <c r="AA13" s="170"/>
      <c r="AB13" s="171"/>
      <c r="AC13" s="168" t="s">
        <v>48</v>
      </c>
      <c r="AD13" s="168"/>
      <c r="AE13" s="168"/>
      <c r="AF13" s="172" t="s">
        <v>49</v>
      </c>
      <c r="AG13" s="173"/>
      <c r="AH13" s="174"/>
      <c r="AI13" s="167" t="s">
        <v>46</v>
      </c>
      <c r="AJ13" s="168"/>
      <c r="AK13" s="169" t="s">
        <v>47</v>
      </c>
      <c r="AL13" s="170"/>
      <c r="AM13" s="170"/>
      <c r="AN13" s="170"/>
      <c r="AO13" s="170"/>
      <c r="AP13" s="170"/>
      <c r="AQ13" s="170"/>
      <c r="AR13" s="170"/>
      <c r="AS13" s="171"/>
      <c r="AT13" s="168" t="s">
        <v>48</v>
      </c>
      <c r="AU13" s="168"/>
      <c r="AV13" s="168"/>
      <c r="AW13" s="172" t="s">
        <v>49</v>
      </c>
      <c r="AX13" s="173"/>
      <c r="AY13" s="174"/>
    </row>
    <row r="14" spans="1:101" ht="14.25" customHeight="1" thickTop="1" x14ac:dyDescent="0.2">
      <c r="A14" s="175" t="s">
        <v>50</v>
      </c>
      <c r="B14" s="176"/>
      <c r="C14" s="176"/>
      <c r="D14" s="176"/>
      <c r="E14" s="176"/>
      <c r="F14" s="176"/>
      <c r="G14" s="176"/>
      <c r="H14" s="176"/>
      <c r="I14" s="176"/>
      <c r="J14" s="176"/>
      <c r="K14" s="177"/>
      <c r="L14" s="178">
        <f>L22+L25+L33+L53+L60+L65+L70+AC20+AC28</f>
        <v>20055</v>
      </c>
      <c r="M14" s="179"/>
      <c r="N14" s="179"/>
      <c r="O14" s="180" t="s">
        <v>51</v>
      </c>
      <c r="P14" s="181"/>
      <c r="Q14" s="182"/>
      <c r="R14" s="183">
        <v>200048</v>
      </c>
      <c r="S14" s="184"/>
      <c r="T14" s="185" t="s">
        <v>116</v>
      </c>
      <c r="U14" s="185"/>
      <c r="V14" s="185"/>
      <c r="W14" s="185" t="e">
        <v>#REF!</v>
      </c>
      <c r="X14" s="185"/>
      <c r="Y14" s="185"/>
      <c r="Z14" s="185" t="e">
        <v>#REF!</v>
      </c>
      <c r="AA14" s="185"/>
      <c r="AB14" s="185"/>
      <c r="AC14" s="186">
        <v>335</v>
      </c>
      <c r="AD14" s="186"/>
      <c r="AE14" s="187"/>
      <c r="AF14" s="188"/>
      <c r="AG14" s="186"/>
      <c r="AH14" s="189"/>
      <c r="AI14" s="183">
        <v>200228</v>
      </c>
      <c r="AJ14" s="184"/>
      <c r="AK14" s="185" t="s">
        <v>160</v>
      </c>
      <c r="AL14" s="185"/>
      <c r="AM14" s="185"/>
      <c r="AN14" s="185" t="e">
        <v>#REF!</v>
      </c>
      <c r="AO14" s="185"/>
      <c r="AP14" s="185"/>
      <c r="AQ14" s="185" t="e">
        <v>#REF!</v>
      </c>
      <c r="AR14" s="185"/>
      <c r="AS14" s="185"/>
      <c r="AT14" s="186">
        <v>300</v>
      </c>
      <c r="AU14" s="186"/>
      <c r="AV14" s="187"/>
      <c r="AW14" s="188"/>
      <c r="AX14" s="186"/>
      <c r="AY14" s="189"/>
    </row>
    <row r="15" spans="1:101" ht="14.25" customHeight="1" x14ac:dyDescent="0.2">
      <c r="A15" s="191">
        <v>200001</v>
      </c>
      <c r="B15" s="192"/>
      <c r="C15" s="193" t="s">
        <v>202</v>
      </c>
      <c r="D15" s="193"/>
      <c r="E15" s="193"/>
      <c r="F15" s="193" t="e">
        <v>#REF!</v>
      </c>
      <c r="G15" s="193"/>
      <c r="H15" s="193"/>
      <c r="I15" s="193" t="e">
        <v>#REF!</v>
      </c>
      <c r="J15" s="193"/>
      <c r="K15" s="193"/>
      <c r="L15" s="194">
        <v>315</v>
      </c>
      <c r="M15" s="194"/>
      <c r="N15" s="195"/>
      <c r="O15" s="196"/>
      <c r="P15" s="194"/>
      <c r="Q15" s="197"/>
      <c r="R15" s="183">
        <v>200049</v>
      </c>
      <c r="S15" s="184"/>
      <c r="T15" s="185" t="s">
        <v>117</v>
      </c>
      <c r="U15" s="185"/>
      <c r="V15" s="185"/>
      <c r="W15" s="185" t="e">
        <v>#REF!</v>
      </c>
      <c r="X15" s="185"/>
      <c r="Y15" s="185"/>
      <c r="Z15" s="185" t="e">
        <v>#REF!</v>
      </c>
      <c r="AA15" s="185"/>
      <c r="AB15" s="185"/>
      <c r="AC15" s="186">
        <v>330</v>
      </c>
      <c r="AD15" s="186"/>
      <c r="AE15" s="187"/>
      <c r="AF15" s="188"/>
      <c r="AG15" s="186"/>
      <c r="AH15" s="189"/>
      <c r="AI15" s="183">
        <v>200229</v>
      </c>
      <c r="AJ15" s="184"/>
      <c r="AK15" s="185" t="s">
        <v>161</v>
      </c>
      <c r="AL15" s="185"/>
      <c r="AM15" s="185"/>
      <c r="AN15" s="185" t="e">
        <v>#REF!</v>
      </c>
      <c r="AO15" s="185"/>
      <c r="AP15" s="185"/>
      <c r="AQ15" s="185" t="e">
        <v>#REF!</v>
      </c>
      <c r="AR15" s="185"/>
      <c r="AS15" s="185"/>
      <c r="AT15" s="186">
        <v>365</v>
      </c>
      <c r="AU15" s="186"/>
      <c r="AV15" s="187"/>
      <c r="AW15" s="188"/>
      <c r="AX15" s="186"/>
      <c r="AY15" s="189"/>
    </row>
    <row r="16" spans="1:101" ht="14.25" customHeight="1" x14ac:dyDescent="0.2">
      <c r="A16" s="190">
        <v>200002</v>
      </c>
      <c r="B16" s="184"/>
      <c r="C16" s="185" t="s">
        <v>203</v>
      </c>
      <c r="D16" s="185"/>
      <c r="E16" s="185"/>
      <c r="F16" s="185" t="e">
        <v>#REF!</v>
      </c>
      <c r="G16" s="185"/>
      <c r="H16" s="185"/>
      <c r="I16" s="185" t="e">
        <v>#REF!</v>
      </c>
      <c r="J16" s="185"/>
      <c r="K16" s="185"/>
      <c r="L16" s="186">
        <v>170</v>
      </c>
      <c r="M16" s="186"/>
      <c r="N16" s="187"/>
      <c r="O16" s="188"/>
      <c r="P16" s="186"/>
      <c r="Q16" s="189"/>
      <c r="R16" s="183">
        <v>200050</v>
      </c>
      <c r="S16" s="184"/>
      <c r="T16" s="185" t="s">
        <v>118</v>
      </c>
      <c r="U16" s="185"/>
      <c r="V16" s="185"/>
      <c r="W16" s="185" t="e">
        <v>#REF!</v>
      </c>
      <c r="X16" s="185"/>
      <c r="Y16" s="185"/>
      <c r="Z16" s="185" t="e">
        <v>#REF!</v>
      </c>
      <c r="AA16" s="185"/>
      <c r="AB16" s="185"/>
      <c r="AC16" s="186">
        <v>305</v>
      </c>
      <c r="AD16" s="186"/>
      <c r="AE16" s="187"/>
      <c r="AF16" s="188"/>
      <c r="AG16" s="186"/>
      <c r="AH16" s="189"/>
      <c r="AI16" s="183">
        <v>200230</v>
      </c>
      <c r="AJ16" s="184"/>
      <c r="AK16" s="185" t="s">
        <v>162</v>
      </c>
      <c r="AL16" s="185"/>
      <c r="AM16" s="185"/>
      <c r="AN16" s="185" t="e">
        <v>#REF!</v>
      </c>
      <c r="AO16" s="185"/>
      <c r="AP16" s="185"/>
      <c r="AQ16" s="185" t="e">
        <v>#REF!</v>
      </c>
      <c r="AR16" s="185"/>
      <c r="AS16" s="185"/>
      <c r="AT16" s="186">
        <v>245</v>
      </c>
      <c r="AU16" s="186"/>
      <c r="AV16" s="187"/>
      <c r="AW16" s="188"/>
      <c r="AX16" s="186"/>
      <c r="AY16" s="189"/>
    </row>
    <row r="17" spans="1:81" ht="14.25" customHeight="1" x14ac:dyDescent="0.2">
      <c r="A17" s="190">
        <v>200003</v>
      </c>
      <c r="B17" s="184"/>
      <c r="C17" s="185" t="s">
        <v>204</v>
      </c>
      <c r="D17" s="185"/>
      <c r="E17" s="185"/>
      <c r="F17" s="185" t="e">
        <v>#REF!</v>
      </c>
      <c r="G17" s="185"/>
      <c r="H17" s="185"/>
      <c r="I17" s="185" t="e">
        <v>#REF!</v>
      </c>
      <c r="J17" s="185"/>
      <c r="K17" s="185"/>
      <c r="L17" s="186">
        <v>200</v>
      </c>
      <c r="M17" s="186"/>
      <c r="N17" s="187"/>
      <c r="O17" s="188"/>
      <c r="P17" s="186"/>
      <c r="Q17" s="189"/>
      <c r="R17" s="183">
        <v>200051</v>
      </c>
      <c r="S17" s="184"/>
      <c r="T17" s="185" t="s">
        <v>119</v>
      </c>
      <c r="U17" s="185"/>
      <c r="V17" s="185"/>
      <c r="W17" s="185" t="e">
        <v>#REF!</v>
      </c>
      <c r="X17" s="185"/>
      <c r="Y17" s="185"/>
      <c r="Z17" s="185" t="e">
        <v>#REF!</v>
      </c>
      <c r="AA17" s="185"/>
      <c r="AB17" s="185"/>
      <c r="AC17" s="186">
        <v>285</v>
      </c>
      <c r="AD17" s="186"/>
      <c r="AE17" s="187"/>
      <c r="AF17" s="188"/>
      <c r="AG17" s="186"/>
      <c r="AH17" s="189"/>
      <c r="AI17" s="183">
        <v>200231</v>
      </c>
      <c r="AJ17" s="184"/>
      <c r="AK17" s="185" t="s">
        <v>163</v>
      </c>
      <c r="AL17" s="185"/>
      <c r="AM17" s="185"/>
      <c r="AN17" s="185" t="e">
        <v>#REF!</v>
      </c>
      <c r="AO17" s="185"/>
      <c r="AP17" s="185"/>
      <c r="AQ17" s="185" t="e">
        <v>#REF!</v>
      </c>
      <c r="AR17" s="185"/>
      <c r="AS17" s="185"/>
      <c r="AT17" s="186">
        <v>420</v>
      </c>
      <c r="AU17" s="186"/>
      <c r="AV17" s="187"/>
      <c r="AW17" s="188"/>
      <c r="AX17" s="186"/>
      <c r="AY17" s="189"/>
    </row>
    <row r="18" spans="1:81" ht="14.25" customHeight="1" x14ac:dyDescent="0.2">
      <c r="A18" s="190">
        <v>200004</v>
      </c>
      <c r="B18" s="184"/>
      <c r="C18" s="185" t="s">
        <v>205</v>
      </c>
      <c r="D18" s="185"/>
      <c r="E18" s="185"/>
      <c r="F18" s="185" t="e">
        <v>#REF!</v>
      </c>
      <c r="G18" s="185"/>
      <c r="H18" s="185"/>
      <c r="I18" s="185" t="e">
        <v>#REF!</v>
      </c>
      <c r="J18" s="185"/>
      <c r="K18" s="185"/>
      <c r="L18" s="186">
        <v>345</v>
      </c>
      <c r="M18" s="186"/>
      <c r="N18" s="187"/>
      <c r="O18" s="188"/>
      <c r="P18" s="186"/>
      <c r="Q18" s="189"/>
      <c r="R18" s="183">
        <v>200052</v>
      </c>
      <c r="S18" s="184"/>
      <c r="T18" s="185" t="s">
        <v>120</v>
      </c>
      <c r="U18" s="185"/>
      <c r="V18" s="185"/>
      <c r="W18" s="185" t="e">
        <v>#REF!</v>
      </c>
      <c r="X18" s="185"/>
      <c r="Y18" s="185"/>
      <c r="Z18" s="185" t="e">
        <v>#REF!</v>
      </c>
      <c r="AA18" s="185"/>
      <c r="AB18" s="185"/>
      <c r="AC18" s="186">
        <v>385</v>
      </c>
      <c r="AD18" s="186"/>
      <c r="AE18" s="187"/>
      <c r="AF18" s="188"/>
      <c r="AG18" s="186"/>
      <c r="AH18" s="189"/>
      <c r="AI18" s="183">
        <v>200232</v>
      </c>
      <c r="AJ18" s="184"/>
      <c r="AK18" s="185" t="s">
        <v>164</v>
      </c>
      <c r="AL18" s="185"/>
      <c r="AM18" s="185"/>
      <c r="AN18" s="185" t="e">
        <v>#REF!</v>
      </c>
      <c r="AO18" s="185"/>
      <c r="AP18" s="185"/>
      <c r="AQ18" s="185" t="e">
        <v>#REF!</v>
      </c>
      <c r="AR18" s="185"/>
      <c r="AS18" s="185"/>
      <c r="AT18" s="186">
        <v>200</v>
      </c>
      <c r="AU18" s="186"/>
      <c r="AV18" s="187"/>
      <c r="AW18" s="188"/>
      <c r="AX18" s="186"/>
      <c r="AY18" s="189"/>
    </row>
    <row r="19" spans="1:81" ht="14.25" customHeight="1" x14ac:dyDescent="0.2">
      <c r="A19" s="190">
        <v>200005</v>
      </c>
      <c r="B19" s="184"/>
      <c r="C19" s="185" t="s">
        <v>206</v>
      </c>
      <c r="D19" s="185"/>
      <c r="E19" s="185"/>
      <c r="F19" s="185" t="e">
        <v>#REF!</v>
      </c>
      <c r="G19" s="185"/>
      <c r="H19" s="185"/>
      <c r="I19" s="185" t="e">
        <v>#REF!</v>
      </c>
      <c r="J19" s="185"/>
      <c r="K19" s="185"/>
      <c r="L19" s="186">
        <v>390</v>
      </c>
      <c r="M19" s="186"/>
      <c r="N19" s="187"/>
      <c r="O19" s="188"/>
      <c r="P19" s="186"/>
      <c r="Q19" s="189"/>
      <c r="R19" s="183">
        <v>200053</v>
      </c>
      <c r="S19" s="184"/>
      <c r="T19" s="185" t="s">
        <v>121</v>
      </c>
      <c r="U19" s="185"/>
      <c r="V19" s="185"/>
      <c r="W19" s="185" t="e">
        <v>#REF!</v>
      </c>
      <c r="X19" s="185"/>
      <c r="Y19" s="185"/>
      <c r="Z19" s="185" t="e">
        <v>#REF!</v>
      </c>
      <c r="AA19" s="185"/>
      <c r="AB19" s="185"/>
      <c r="AC19" s="186">
        <v>320</v>
      </c>
      <c r="AD19" s="186"/>
      <c r="AE19" s="187"/>
      <c r="AF19" s="188"/>
      <c r="AG19" s="186"/>
      <c r="AH19" s="189"/>
      <c r="AI19" s="183">
        <v>200233</v>
      </c>
      <c r="AJ19" s="184"/>
      <c r="AK19" s="185" t="s">
        <v>165</v>
      </c>
      <c r="AL19" s="185"/>
      <c r="AM19" s="185"/>
      <c r="AN19" s="185" t="e">
        <v>#REF!</v>
      </c>
      <c r="AO19" s="185"/>
      <c r="AP19" s="185"/>
      <c r="AQ19" s="185" t="e">
        <v>#REF!</v>
      </c>
      <c r="AR19" s="185"/>
      <c r="AS19" s="185"/>
      <c r="AT19" s="186">
        <v>310</v>
      </c>
      <c r="AU19" s="186"/>
      <c r="AV19" s="187"/>
      <c r="AW19" s="188"/>
      <c r="AX19" s="186"/>
      <c r="AY19" s="189"/>
    </row>
    <row r="20" spans="1:81" ht="14.25" customHeight="1" x14ac:dyDescent="0.2">
      <c r="A20" s="190">
        <v>200006</v>
      </c>
      <c r="B20" s="184"/>
      <c r="C20" s="185" t="s">
        <v>207</v>
      </c>
      <c r="D20" s="185"/>
      <c r="E20" s="185"/>
      <c r="F20" s="185" t="e">
        <v>#REF!</v>
      </c>
      <c r="G20" s="185"/>
      <c r="H20" s="185"/>
      <c r="I20" s="185" t="e">
        <v>#REF!</v>
      </c>
      <c r="J20" s="185"/>
      <c r="K20" s="185"/>
      <c r="L20" s="186">
        <v>280</v>
      </c>
      <c r="M20" s="186"/>
      <c r="N20" s="187"/>
      <c r="O20" s="188"/>
      <c r="P20" s="186"/>
      <c r="Q20" s="189"/>
      <c r="R20" s="198" t="s">
        <v>52</v>
      </c>
      <c r="S20" s="199"/>
      <c r="T20" s="199"/>
      <c r="U20" s="199"/>
      <c r="V20" s="199"/>
      <c r="W20" s="199"/>
      <c r="X20" s="199"/>
      <c r="Y20" s="199"/>
      <c r="Z20" s="199"/>
      <c r="AA20" s="199"/>
      <c r="AB20" s="199"/>
      <c r="AC20" s="203">
        <f>SUM(AC14:AE19)</f>
        <v>1960</v>
      </c>
      <c r="AD20" s="203"/>
      <c r="AE20" s="204"/>
      <c r="AF20" s="200" t="str">
        <f>IF(AT61="●","●",IF(COUNTA(AF14:AF19)=0,"",SUMIF(AF14:AF19,"●",AC14:AC19)+SUM(AF14:AF19)))</f>
        <v/>
      </c>
      <c r="AG20" s="201"/>
      <c r="AH20" s="202"/>
      <c r="AI20" s="198" t="s">
        <v>53</v>
      </c>
      <c r="AJ20" s="199"/>
      <c r="AK20" s="199"/>
      <c r="AL20" s="199"/>
      <c r="AM20" s="199"/>
      <c r="AN20" s="199"/>
      <c r="AO20" s="199"/>
      <c r="AP20" s="199"/>
      <c r="AQ20" s="199"/>
      <c r="AR20" s="199"/>
      <c r="AS20" s="199"/>
      <c r="AT20" s="203">
        <f>SUM(AT14:AV19)</f>
        <v>1840</v>
      </c>
      <c r="AU20" s="203"/>
      <c r="AV20" s="204"/>
      <c r="AW20" s="200" t="str">
        <f>IF(AT61="●","●",IF(COUNTA(AW14:AW19)=0,"",SUMIF(AW14:AW19,"●",AT14:AT19)+SUM(AW14:AW19)))</f>
        <v/>
      </c>
      <c r="AX20" s="201"/>
      <c r="AY20" s="202"/>
    </row>
    <row r="21" spans="1:81" ht="14.25" customHeight="1" x14ac:dyDescent="0.2">
      <c r="A21" s="190">
        <v>200007</v>
      </c>
      <c r="B21" s="184"/>
      <c r="C21" s="185" t="s">
        <v>208</v>
      </c>
      <c r="D21" s="185"/>
      <c r="E21" s="185"/>
      <c r="F21" s="185" t="e">
        <v>#REF!</v>
      </c>
      <c r="G21" s="185"/>
      <c r="H21" s="185"/>
      <c r="I21" s="185" t="e">
        <v>#REF!</v>
      </c>
      <c r="J21" s="185"/>
      <c r="K21" s="185"/>
      <c r="L21" s="186">
        <v>275</v>
      </c>
      <c r="M21" s="186"/>
      <c r="N21" s="187"/>
      <c r="O21" s="188"/>
      <c r="P21" s="186"/>
      <c r="Q21" s="189"/>
      <c r="R21" s="183">
        <v>200054</v>
      </c>
      <c r="S21" s="184"/>
      <c r="T21" s="185" t="s">
        <v>122</v>
      </c>
      <c r="U21" s="185"/>
      <c r="V21" s="185"/>
      <c r="W21" s="185" t="e">
        <v>#REF!</v>
      </c>
      <c r="X21" s="185"/>
      <c r="Y21" s="185"/>
      <c r="Z21" s="185" t="e">
        <v>#REF!</v>
      </c>
      <c r="AA21" s="185"/>
      <c r="AB21" s="185"/>
      <c r="AC21" s="186">
        <v>360</v>
      </c>
      <c r="AD21" s="186"/>
      <c r="AE21" s="187"/>
      <c r="AF21" s="188"/>
      <c r="AG21" s="186"/>
      <c r="AH21" s="189"/>
      <c r="AI21" s="183">
        <v>200234</v>
      </c>
      <c r="AJ21" s="184"/>
      <c r="AK21" s="185" t="s">
        <v>166</v>
      </c>
      <c r="AL21" s="185"/>
      <c r="AM21" s="185"/>
      <c r="AN21" s="185" t="e">
        <v>#REF!</v>
      </c>
      <c r="AO21" s="185"/>
      <c r="AP21" s="185"/>
      <c r="AQ21" s="185" t="e">
        <v>#REF!</v>
      </c>
      <c r="AR21" s="185"/>
      <c r="AS21" s="185"/>
      <c r="AT21" s="186">
        <v>310</v>
      </c>
      <c r="AU21" s="186"/>
      <c r="AV21" s="187"/>
      <c r="AW21" s="188"/>
      <c r="AX21" s="186"/>
      <c r="AY21" s="189"/>
    </row>
    <row r="22" spans="1:81" ht="14.25" customHeight="1" x14ac:dyDescent="0.2">
      <c r="A22" s="205" t="s">
        <v>54</v>
      </c>
      <c r="B22" s="199"/>
      <c r="C22" s="199"/>
      <c r="D22" s="199"/>
      <c r="E22" s="199"/>
      <c r="F22" s="199"/>
      <c r="G22" s="199"/>
      <c r="H22" s="199"/>
      <c r="I22" s="199"/>
      <c r="J22" s="199"/>
      <c r="K22" s="199"/>
      <c r="L22" s="203">
        <f>SUM(L15:N21)</f>
        <v>1975</v>
      </c>
      <c r="M22" s="203"/>
      <c r="N22" s="204"/>
      <c r="O22" s="200" t="str">
        <f>IF(AT61="●","●",IF(COUNTA(O15:O21)=0,"",SUMIF(O15:O21,"●",L15:L21)+SUM(O15:O21)))</f>
        <v/>
      </c>
      <c r="P22" s="201"/>
      <c r="Q22" s="202"/>
      <c r="R22" s="183">
        <v>200055</v>
      </c>
      <c r="S22" s="184"/>
      <c r="T22" s="185" t="s">
        <v>123</v>
      </c>
      <c r="U22" s="185"/>
      <c r="V22" s="185"/>
      <c r="W22" s="185" t="e">
        <v>#REF!</v>
      </c>
      <c r="X22" s="185"/>
      <c r="Y22" s="185"/>
      <c r="Z22" s="185" t="e">
        <v>#REF!</v>
      </c>
      <c r="AA22" s="185"/>
      <c r="AB22" s="185"/>
      <c r="AC22" s="186">
        <v>280</v>
      </c>
      <c r="AD22" s="186"/>
      <c r="AE22" s="187"/>
      <c r="AF22" s="188"/>
      <c r="AG22" s="186"/>
      <c r="AH22" s="189"/>
      <c r="AI22" s="183">
        <v>200235</v>
      </c>
      <c r="AJ22" s="184"/>
      <c r="AK22" s="185" t="s">
        <v>167</v>
      </c>
      <c r="AL22" s="185"/>
      <c r="AM22" s="185"/>
      <c r="AN22" s="185" t="e">
        <v>#REF!</v>
      </c>
      <c r="AO22" s="185"/>
      <c r="AP22" s="185"/>
      <c r="AQ22" s="185" t="e">
        <v>#REF!</v>
      </c>
      <c r="AR22" s="185"/>
      <c r="AS22" s="185"/>
      <c r="AT22" s="186">
        <v>405</v>
      </c>
      <c r="AU22" s="186"/>
      <c r="AV22" s="187"/>
      <c r="AW22" s="188"/>
      <c r="AX22" s="186"/>
      <c r="AY22" s="189"/>
    </row>
    <row r="23" spans="1:81" ht="14.25" customHeight="1" x14ac:dyDescent="0.2">
      <c r="A23" s="190">
        <v>200008</v>
      </c>
      <c r="B23" s="184"/>
      <c r="C23" s="185" t="s">
        <v>209</v>
      </c>
      <c r="D23" s="185"/>
      <c r="E23" s="185"/>
      <c r="F23" s="185" t="e">
        <v>#REF!</v>
      </c>
      <c r="G23" s="185"/>
      <c r="H23" s="185"/>
      <c r="I23" s="185" t="e">
        <v>#REF!</v>
      </c>
      <c r="J23" s="185"/>
      <c r="K23" s="185"/>
      <c r="L23" s="186">
        <v>340</v>
      </c>
      <c r="M23" s="186"/>
      <c r="N23" s="187"/>
      <c r="O23" s="188"/>
      <c r="P23" s="186"/>
      <c r="Q23" s="189"/>
      <c r="R23" s="183">
        <v>200056</v>
      </c>
      <c r="S23" s="184"/>
      <c r="T23" s="185" t="s">
        <v>124</v>
      </c>
      <c r="U23" s="185"/>
      <c r="V23" s="185"/>
      <c r="W23" s="185" t="e">
        <v>#REF!</v>
      </c>
      <c r="X23" s="185"/>
      <c r="Y23" s="185"/>
      <c r="Z23" s="185" t="e">
        <v>#REF!</v>
      </c>
      <c r="AA23" s="185"/>
      <c r="AB23" s="185"/>
      <c r="AC23" s="186">
        <v>340</v>
      </c>
      <c r="AD23" s="186"/>
      <c r="AE23" s="187"/>
      <c r="AF23" s="188"/>
      <c r="AG23" s="186"/>
      <c r="AH23" s="189"/>
      <c r="AI23" s="183">
        <v>200236</v>
      </c>
      <c r="AJ23" s="184"/>
      <c r="AK23" s="185" t="s">
        <v>168</v>
      </c>
      <c r="AL23" s="185"/>
      <c r="AM23" s="185"/>
      <c r="AN23" s="185" t="e">
        <v>#REF!</v>
      </c>
      <c r="AO23" s="185"/>
      <c r="AP23" s="185"/>
      <c r="AQ23" s="185" t="e">
        <v>#REF!</v>
      </c>
      <c r="AR23" s="185"/>
      <c r="AS23" s="185"/>
      <c r="AT23" s="186">
        <v>380</v>
      </c>
      <c r="AU23" s="186"/>
      <c r="AV23" s="187"/>
      <c r="AW23" s="188"/>
      <c r="AX23" s="186"/>
      <c r="AY23" s="189"/>
    </row>
    <row r="24" spans="1:81" ht="14.25" customHeight="1" x14ac:dyDescent="0.2">
      <c r="A24" s="190">
        <v>200009</v>
      </c>
      <c r="B24" s="184"/>
      <c r="C24" s="185" t="s">
        <v>210</v>
      </c>
      <c r="D24" s="185"/>
      <c r="E24" s="185"/>
      <c r="F24" s="185" t="e">
        <v>#REF!</v>
      </c>
      <c r="G24" s="185"/>
      <c r="H24" s="185"/>
      <c r="I24" s="185" t="e">
        <v>#REF!</v>
      </c>
      <c r="J24" s="185"/>
      <c r="K24" s="185"/>
      <c r="L24" s="186">
        <v>485</v>
      </c>
      <c r="M24" s="186"/>
      <c r="N24" s="187"/>
      <c r="O24" s="188"/>
      <c r="P24" s="186"/>
      <c r="Q24" s="189"/>
      <c r="R24" s="183">
        <v>200057</v>
      </c>
      <c r="S24" s="184"/>
      <c r="T24" s="185" t="s">
        <v>125</v>
      </c>
      <c r="U24" s="185"/>
      <c r="V24" s="185"/>
      <c r="W24" s="185" t="e">
        <v>#REF!</v>
      </c>
      <c r="X24" s="185"/>
      <c r="Y24" s="185"/>
      <c r="Z24" s="185" t="e">
        <v>#REF!</v>
      </c>
      <c r="AA24" s="185"/>
      <c r="AB24" s="185"/>
      <c r="AC24" s="186">
        <v>260</v>
      </c>
      <c r="AD24" s="186"/>
      <c r="AE24" s="187"/>
      <c r="AF24" s="188"/>
      <c r="AG24" s="186"/>
      <c r="AH24" s="189"/>
      <c r="AI24" s="183">
        <v>200237</v>
      </c>
      <c r="AJ24" s="184"/>
      <c r="AK24" s="185" t="s">
        <v>169</v>
      </c>
      <c r="AL24" s="185"/>
      <c r="AM24" s="185"/>
      <c r="AN24" s="185" t="e">
        <v>#REF!</v>
      </c>
      <c r="AO24" s="185"/>
      <c r="AP24" s="185"/>
      <c r="AQ24" s="185" t="e">
        <v>#REF!</v>
      </c>
      <c r="AR24" s="185"/>
      <c r="AS24" s="185"/>
      <c r="AT24" s="186">
        <v>375</v>
      </c>
      <c r="AU24" s="186"/>
      <c r="AV24" s="187"/>
      <c r="AW24" s="188"/>
      <c r="AX24" s="186"/>
      <c r="AY24" s="189"/>
    </row>
    <row r="25" spans="1:81" ht="14.25" customHeight="1" x14ac:dyDescent="0.2">
      <c r="A25" s="205" t="s">
        <v>55</v>
      </c>
      <c r="B25" s="199"/>
      <c r="C25" s="199"/>
      <c r="D25" s="199"/>
      <c r="E25" s="199"/>
      <c r="F25" s="199"/>
      <c r="G25" s="199"/>
      <c r="H25" s="199"/>
      <c r="I25" s="199"/>
      <c r="J25" s="199"/>
      <c r="K25" s="199"/>
      <c r="L25" s="203">
        <f>SUM(L23:N24)</f>
        <v>825</v>
      </c>
      <c r="M25" s="203"/>
      <c r="N25" s="204"/>
      <c r="O25" s="200" t="str">
        <f>IF(AT61="●","●",IF(COUNTA(O23:O24)=0,"",SUMIF(O23:O24,"●",L23:L24)+SUM(O23:O24)))</f>
        <v/>
      </c>
      <c r="P25" s="201"/>
      <c r="Q25" s="202"/>
      <c r="R25" s="183">
        <v>200058</v>
      </c>
      <c r="S25" s="184"/>
      <c r="T25" s="185" t="s">
        <v>126</v>
      </c>
      <c r="U25" s="185"/>
      <c r="V25" s="185"/>
      <c r="W25" s="185" t="e">
        <v>#REF!</v>
      </c>
      <c r="X25" s="185"/>
      <c r="Y25" s="185"/>
      <c r="Z25" s="185" t="e">
        <v>#REF!</v>
      </c>
      <c r="AA25" s="185"/>
      <c r="AB25" s="185"/>
      <c r="AC25" s="186">
        <v>350</v>
      </c>
      <c r="AD25" s="186"/>
      <c r="AE25" s="187"/>
      <c r="AF25" s="188"/>
      <c r="AG25" s="186"/>
      <c r="AH25" s="189"/>
      <c r="AI25" s="198" t="s">
        <v>56</v>
      </c>
      <c r="AJ25" s="199"/>
      <c r="AK25" s="199"/>
      <c r="AL25" s="199"/>
      <c r="AM25" s="199"/>
      <c r="AN25" s="199"/>
      <c r="AO25" s="199"/>
      <c r="AP25" s="199"/>
      <c r="AQ25" s="199"/>
      <c r="AR25" s="199"/>
      <c r="AS25" s="199"/>
      <c r="AT25" s="203">
        <f>SUM(AT21:AV24)</f>
        <v>1470</v>
      </c>
      <c r="AU25" s="203"/>
      <c r="AV25" s="204"/>
      <c r="AW25" s="206" t="str">
        <f>IF(AT61="●","●",IF(COUNTA(AW21:AW24)=0,"",SUMIF(AW21:AW24,"●",AT21:AT24)+SUM(AW21:AW24)))</f>
        <v/>
      </c>
      <c r="AX25" s="203"/>
      <c r="AY25" s="207"/>
      <c r="BT25" s="24" t="s">
        <v>57</v>
      </c>
      <c r="BU25" s="24"/>
      <c r="BV25" s="24"/>
      <c r="BW25" s="24"/>
      <c r="BX25" s="24"/>
      <c r="BY25" s="24"/>
      <c r="BZ25" s="24"/>
      <c r="CA25" s="24"/>
      <c r="CB25" s="24"/>
      <c r="CC25" s="24"/>
    </row>
    <row r="26" spans="1:81" ht="14.25" customHeight="1" x14ac:dyDescent="0.2">
      <c r="A26" s="190">
        <v>200010</v>
      </c>
      <c r="B26" s="184"/>
      <c r="C26" s="185" t="s">
        <v>211</v>
      </c>
      <c r="D26" s="185"/>
      <c r="E26" s="185"/>
      <c r="F26" s="185" t="e">
        <v>#REF!</v>
      </c>
      <c r="G26" s="185"/>
      <c r="H26" s="185"/>
      <c r="I26" s="185" t="e">
        <v>#REF!</v>
      </c>
      <c r="J26" s="185"/>
      <c r="K26" s="185"/>
      <c r="L26" s="186">
        <v>280</v>
      </c>
      <c r="M26" s="186"/>
      <c r="N26" s="187"/>
      <c r="O26" s="188"/>
      <c r="P26" s="186"/>
      <c r="Q26" s="189"/>
      <c r="R26" s="183">
        <v>200059</v>
      </c>
      <c r="S26" s="184"/>
      <c r="T26" s="185" t="s">
        <v>127</v>
      </c>
      <c r="U26" s="185"/>
      <c r="V26" s="185"/>
      <c r="W26" s="185" t="e">
        <v>#REF!</v>
      </c>
      <c r="X26" s="185"/>
      <c r="Y26" s="185"/>
      <c r="Z26" s="185" t="e">
        <v>#REF!</v>
      </c>
      <c r="AA26" s="185"/>
      <c r="AB26" s="185"/>
      <c r="AC26" s="186">
        <v>300</v>
      </c>
      <c r="AD26" s="186"/>
      <c r="AE26" s="187"/>
      <c r="AF26" s="188"/>
      <c r="AG26" s="186"/>
      <c r="AH26" s="189"/>
      <c r="AI26" s="183">
        <v>200238</v>
      </c>
      <c r="AJ26" s="184"/>
      <c r="AK26" s="185" t="s">
        <v>170</v>
      </c>
      <c r="AL26" s="185"/>
      <c r="AM26" s="185"/>
      <c r="AN26" s="185" t="e">
        <v>#REF!</v>
      </c>
      <c r="AO26" s="185"/>
      <c r="AP26" s="185"/>
      <c r="AQ26" s="185" t="e">
        <v>#REF!</v>
      </c>
      <c r="AR26" s="185"/>
      <c r="AS26" s="185"/>
      <c r="AT26" s="186">
        <v>330</v>
      </c>
      <c r="AU26" s="186"/>
      <c r="AV26" s="187"/>
      <c r="AW26" s="188"/>
      <c r="AX26" s="186"/>
      <c r="AY26" s="189"/>
      <c r="BT26" s="24"/>
      <c r="BU26" s="24"/>
      <c r="BV26" s="24"/>
      <c r="BW26" s="24"/>
      <c r="BX26" s="24"/>
      <c r="BY26" s="24"/>
      <c r="BZ26" s="24"/>
      <c r="CA26" s="24"/>
      <c r="CB26" s="24"/>
      <c r="CC26" s="24"/>
    </row>
    <row r="27" spans="1:81" ht="14.25" customHeight="1" x14ac:dyDescent="0.2">
      <c r="A27" s="190">
        <v>200011</v>
      </c>
      <c r="B27" s="184"/>
      <c r="C27" s="185" t="s">
        <v>212</v>
      </c>
      <c r="D27" s="185"/>
      <c r="E27" s="185"/>
      <c r="F27" s="185" t="e">
        <v>#REF!</v>
      </c>
      <c r="G27" s="185"/>
      <c r="H27" s="185"/>
      <c r="I27" s="185" t="e">
        <v>#REF!</v>
      </c>
      <c r="J27" s="185"/>
      <c r="K27" s="185"/>
      <c r="L27" s="186">
        <v>255</v>
      </c>
      <c r="M27" s="186"/>
      <c r="N27" s="187"/>
      <c r="O27" s="188"/>
      <c r="P27" s="186"/>
      <c r="Q27" s="189"/>
      <c r="R27" s="183">
        <v>200060</v>
      </c>
      <c r="S27" s="184"/>
      <c r="T27" s="185" t="s">
        <v>128</v>
      </c>
      <c r="U27" s="185"/>
      <c r="V27" s="185"/>
      <c r="W27" s="185" t="e">
        <v>#REF!</v>
      </c>
      <c r="X27" s="185"/>
      <c r="Y27" s="185"/>
      <c r="Z27" s="185" t="e">
        <v>#REF!</v>
      </c>
      <c r="AA27" s="185"/>
      <c r="AB27" s="185"/>
      <c r="AC27" s="186">
        <v>300</v>
      </c>
      <c r="AD27" s="186"/>
      <c r="AE27" s="187"/>
      <c r="AF27" s="188"/>
      <c r="AG27" s="186"/>
      <c r="AH27" s="189"/>
      <c r="AI27" s="183">
        <v>200240</v>
      </c>
      <c r="AJ27" s="184"/>
      <c r="AK27" s="185" t="s">
        <v>171</v>
      </c>
      <c r="AL27" s="185"/>
      <c r="AM27" s="185"/>
      <c r="AN27" s="185" t="e">
        <v>#REF!</v>
      </c>
      <c r="AO27" s="185"/>
      <c r="AP27" s="185"/>
      <c r="AQ27" s="185" t="e">
        <v>#REF!</v>
      </c>
      <c r="AR27" s="185"/>
      <c r="AS27" s="185"/>
      <c r="AT27" s="186">
        <v>235</v>
      </c>
      <c r="AU27" s="186"/>
      <c r="AV27" s="187"/>
      <c r="AW27" s="188"/>
      <c r="AX27" s="186"/>
      <c r="AY27" s="189"/>
      <c r="BT27" s="24"/>
      <c r="BU27" s="24"/>
      <c r="BV27" s="24"/>
      <c r="BW27" s="24"/>
      <c r="BX27" s="24"/>
      <c r="BY27" s="24"/>
      <c r="BZ27" s="24"/>
      <c r="CA27" s="24"/>
      <c r="CB27" s="24"/>
      <c r="CC27" s="24"/>
    </row>
    <row r="28" spans="1:81" ht="14.25" customHeight="1" x14ac:dyDescent="0.2">
      <c r="A28" s="190">
        <v>200012</v>
      </c>
      <c r="B28" s="184"/>
      <c r="C28" s="185" t="s">
        <v>213</v>
      </c>
      <c r="D28" s="185"/>
      <c r="E28" s="185"/>
      <c r="F28" s="185" t="e">
        <v>#REF!</v>
      </c>
      <c r="G28" s="185"/>
      <c r="H28" s="185"/>
      <c r="I28" s="185" t="e">
        <v>#REF!</v>
      </c>
      <c r="J28" s="185"/>
      <c r="K28" s="185"/>
      <c r="L28" s="186">
        <v>315</v>
      </c>
      <c r="M28" s="186"/>
      <c r="N28" s="187"/>
      <c r="O28" s="188"/>
      <c r="P28" s="186"/>
      <c r="Q28" s="189"/>
      <c r="R28" s="208" t="s">
        <v>58</v>
      </c>
      <c r="S28" s="209"/>
      <c r="T28" s="209"/>
      <c r="U28" s="209"/>
      <c r="V28" s="209"/>
      <c r="W28" s="209"/>
      <c r="X28" s="209"/>
      <c r="Y28" s="209"/>
      <c r="Z28" s="209"/>
      <c r="AA28" s="209"/>
      <c r="AB28" s="209"/>
      <c r="AC28" s="210">
        <f>SUM(AC21:AE27)</f>
        <v>2190</v>
      </c>
      <c r="AD28" s="210"/>
      <c r="AE28" s="211"/>
      <c r="AF28" s="200" t="str">
        <f>IF(AT61="●","●",IF(COUNTA(AF21:AF27)=0,"",SUMIF(AF21:AF27,"●",AC21:AC27)+SUM(AF21:AF27)))</f>
        <v/>
      </c>
      <c r="AG28" s="201"/>
      <c r="AH28" s="202"/>
      <c r="AI28" s="183">
        <v>200241</v>
      </c>
      <c r="AJ28" s="184"/>
      <c r="AK28" s="185" t="s">
        <v>172</v>
      </c>
      <c r="AL28" s="185"/>
      <c r="AM28" s="185"/>
      <c r="AN28" s="185" t="e">
        <v>#REF!</v>
      </c>
      <c r="AO28" s="185"/>
      <c r="AP28" s="185"/>
      <c r="AQ28" s="185" t="e">
        <v>#REF!</v>
      </c>
      <c r="AR28" s="185"/>
      <c r="AS28" s="185"/>
      <c r="AT28" s="186">
        <v>285</v>
      </c>
      <c r="AU28" s="186"/>
      <c r="AV28" s="187"/>
      <c r="AW28" s="188"/>
      <c r="AX28" s="186"/>
      <c r="AY28" s="189"/>
      <c r="BT28" s="24"/>
      <c r="BU28" s="24"/>
      <c r="BV28" s="24"/>
      <c r="BW28" s="24"/>
      <c r="BX28" s="24"/>
      <c r="BY28" s="24"/>
      <c r="BZ28" s="24"/>
      <c r="CA28" s="24"/>
      <c r="CB28" s="24"/>
      <c r="CC28" s="24"/>
    </row>
    <row r="29" spans="1:81" ht="14.25" customHeight="1" x14ac:dyDescent="0.2">
      <c r="A29" s="190">
        <v>200013</v>
      </c>
      <c r="B29" s="184"/>
      <c r="C29" s="185" t="s">
        <v>214</v>
      </c>
      <c r="D29" s="185"/>
      <c r="E29" s="185"/>
      <c r="F29" s="185" t="e">
        <v>#REF!</v>
      </c>
      <c r="G29" s="185"/>
      <c r="H29" s="185"/>
      <c r="I29" s="185" t="e">
        <v>#REF!</v>
      </c>
      <c r="J29" s="185"/>
      <c r="K29" s="185"/>
      <c r="L29" s="186">
        <v>280</v>
      </c>
      <c r="M29" s="186"/>
      <c r="N29" s="187"/>
      <c r="O29" s="188"/>
      <c r="P29" s="186"/>
      <c r="Q29" s="189"/>
      <c r="R29" s="212" t="s">
        <v>59</v>
      </c>
      <c r="S29" s="213"/>
      <c r="T29" s="213"/>
      <c r="U29" s="213"/>
      <c r="V29" s="213"/>
      <c r="W29" s="213"/>
      <c r="X29" s="213"/>
      <c r="Y29" s="213"/>
      <c r="Z29" s="213"/>
      <c r="AA29" s="213"/>
      <c r="AB29" s="213"/>
      <c r="AC29" s="214">
        <f>AC34</f>
        <v>1405</v>
      </c>
      <c r="AD29" s="215"/>
      <c r="AE29" s="215"/>
      <c r="AF29" s="216" t="s">
        <v>51</v>
      </c>
      <c r="AG29" s="215"/>
      <c r="AH29" s="217"/>
      <c r="AI29" s="183">
        <v>200242</v>
      </c>
      <c r="AJ29" s="184"/>
      <c r="AK29" s="185" t="s">
        <v>173</v>
      </c>
      <c r="AL29" s="185"/>
      <c r="AM29" s="185"/>
      <c r="AN29" s="185" t="e">
        <v>#REF!</v>
      </c>
      <c r="AO29" s="185"/>
      <c r="AP29" s="185"/>
      <c r="AQ29" s="185" t="e">
        <v>#REF!</v>
      </c>
      <c r="AR29" s="185"/>
      <c r="AS29" s="185"/>
      <c r="AT29" s="186">
        <v>250</v>
      </c>
      <c r="AU29" s="186"/>
      <c r="AV29" s="187"/>
      <c r="AW29" s="188"/>
      <c r="AX29" s="186"/>
      <c r="AY29" s="189"/>
      <c r="BT29" s="24"/>
      <c r="BU29" s="24"/>
      <c r="BV29" s="24"/>
      <c r="BW29" s="24"/>
      <c r="BX29" s="24"/>
      <c r="BY29" s="24"/>
      <c r="BZ29" s="24"/>
      <c r="CA29" s="24"/>
      <c r="CB29" s="24"/>
      <c r="CC29" s="24"/>
    </row>
    <row r="30" spans="1:81" ht="14.25" customHeight="1" x14ac:dyDescent="0.2">
      <c r="A30" s="190">
        <v>200014</v>
      </c>
      <c r="B30" s="184"/>
      <c r="C30" s="185" t="s">
        <v>215</v>
      </c>
      <c r="D30" s="185"/>
      <c r="E30" s="185"/>
      <c r="F30" s="185" t="e">
        <v>#REF!</v>
      </c>
      <c r="G30" s="185"/>
      <c r="H30" s="185"/>
      <c r="I30" s="185" t="e">
        <v>#REF!</v>
      </c>
      <c r="J30" s="185"/>
      <c r="K30" s="185"/>
      <c r="L30" s="186">
        <v>265</v>
      </c>
      <c r="M30" s="186"/>
      <c r="N30" s="187"/>
      <c r="O30" s="188"/>
      <c r="P30" s="186"/>
      <c r="Q30" s="189"/>
      <c r="R30" s="218">
        <v>200101</v>
      </c>
      <c r="S30" s="192"/>
      <c r="T30" s="193" t="s">
        <v>129</v>
      </c>
      <c r="U30" s="193"/>
      <c r="V30" s="193"/>
      <c r="W30" s="193" t="e">
        <v>#REF!</v>
      </c>
      <c r="X30" s="193"/>
      <c r="Y30" s="193"/>
      <c r="Z30" s="193" t="e">
        <v>#REF!</v>
      </c>
      <c r="AA30" s="193"/>
      <c r="AB30" s="193"/>
      <c r="AC30" s="194">
        <v>370</v>
      </c>
      <c r="AD30" s="194"/>
      <c r="AE30" s="195"/>
      <c r="AF30" s="188"/>
      <c r="AG30" s="186"/>
      <c r="AH30" s="189"/>
      <c r="AI30" s="183">
        <v>200243</v>
      </c>
      <c r="AJ30" s="184"/>
      <c r="AK30" s="185" t="s">
        <v>174</v>
      </c>
      <c r="AL30" s="185"/>
      <c r="AM30" s="185"/>
      <c r="AN30" s="185" t="e">
        <v>#REF!</v>
      </c>
      <c r="AO30" s="185"/>
      <c r="AP30" s="185"/>
      <c r="AQ30" s="185" t="e">
        <v>#REF!</v>
      </c>
      <c r="AR30" s="185"/>
      <c r="AS30" s="185"/>
      <c r="AT30" s="186">
        <v>295</v>
      </c>
      <c r="AU30" s="186"/>
      <c r="AV30" s="187"/>
      <c r="AW30" s="188"/>
      <c r="AX30" s="186"/>
      <c r="AY30" s="189"/>
      <c r="BT30" s="24"/>
      <c r="BU30" s="24"/>
      <c r="BV30" s="24"/>
      <c r="BW30" s="24"/>
      <c r="BX30" s="24"/>
      <c r="BY30" s="24"/>
      <c r="BZ30" s="24"/>
      <c r="CA30" s="24"/>
      <c r="CB30" s="24"/>
      <c r="CC30" s="24"/>
    </row>
    <row r="31" spans="1:81" ht="14.25" customHeight="1" x14ac:dyDescent="0.2">
      <c r="A31" s="190">
        <v>200015</v>
      </c>
      <c r="B31" s="184"/>
      <c r="C31" s="185" t="s">
        <v>216</v>
      </c>
      <c r="D31" s="185"/>
      <c r="E31" s="185"/>
      <c r="F31" s="185" t="e">
        <v>#REF!</v>
      </c>
      <c r="G31" s="185"/>
      <c r="H31" s="185"/>
      <c r="I31" s="185" t="e">
        <v>#REF!</v>
      </c>
      <c r="J31" s="185"/>
      <c r="K31" s="185"/>
      <c r="L31" s="186">
        <v>330</v>
      </c>
      <c r="M31" s="186"/>
      <c r="N31" s="187"/>
      <c r="O31" s="188"/>
      <c r="P31" s="186"/>
      <c r="Q31" s="189"/>
      <c r="R31" s="183">
        <v>200102</v>
      </c>
      <c r="S31" s="184"/>
      <c r="T31" s="185" t="s">
        <v>130</v>
      </c>
      <c r="U31" s="185"/>
      <c r="V31" s="185"/>
      <c r="W31" s="185" t="e">
        <v>#REF!</v>
      </c>
      <c r="X31" s="185"/>
      <c r="Y31" s="185"/>
      <c r="Z31" s="185" t="e">
        <v>#REF!</v>
      </c>
      <c r="AA31" s="185"/>
      <c r="AB31" s="185"/>
      <c r="AC31" s="186">
        <v>470</v>
      </c>
      <c r="AD31" s="186"/>
      <c r="AE31" s="187"/>
      <c r="AF31" s="188"/>
      <c r="AG31" s="186"/>
      <c r="AH31" s="189"/>
      <c r="AI31" s="183">
        <v>200244</v>
      </c>
      <c r="AJ31" s="184"/>
      <c r="AK31" s="185" t="s">
        <v>175</v>
      </c>
      <c r="AL31" s="185"/>
      <c r="AM31" s="185"/>
      <c r="AN31" s="185" t="e">
        <v>#REF!</v>
      </c>
      <c r="AO31" s="185"/>
      <c r="AP31" s="185"/>
      <c r="AQ31" s="185" t="e">
        <v>#REF!</v>
      </c>
      <c r="AR31" s="185"/>
      <c r="AS31" s="185"/>
      <c r="AT31" s="186">
        <v>300</v>
      </c>
      <c r="AU31" s="186"/>
      <c r="AV31" s="187"/>
      <c r="AW31" s="188"/>
      <c r="AX31" s="186"/>
      <c r="AY31" s="189"/>
      <c r="BT31" s="24"/>
      <c r="BU31" s="24"/>
      <c r="BV31" s="24"/>
      <c r="BW31" s="24"/>
      <c r="BX31" s="24"/>
      <c r="BY31" s="24"/>
      <c r="BZ31" s="24"/>
      <c r="CA31" s="24"/>
      <c r="CB31" s="24"/>
      <c r="CC31" s="24"/>
    </row>
    <row r="32" spans="1:81" ht="14.25" customHeight="1" x14ac:dyDescent="0.2">
      <c r="A32" s="190">
        <v>200016</v>
      </c>
      <c r="B32" s="184"/>
      <c r="C32" s="185" t="s">
        <v>217</v>
      </c>
      <c r="D32" s="185"/>
      <c r="E32" s="185"/>
      <c r="F32" s="185" t="e">
        <v>#REF!</v>
      </c>
      <c r="G32" s="185"/>
      <c r="H32" s="185"/>
      <c r="I32" s="185" t="e">
        <v>#REF!</v>
      </c>
      <c r="J32" s="185"/>
      <c r="K32" s="185"/>
      <c r="L32" s="186">
        <v>250</v>
      </c>
      <c r="M32" s="186"/>
      <c r="N32" s="187"/>
      <c r="O32" s="188"/>
      <c r="P32" s="186"/>
      <c r="Q32" s="189"/>
      <c r="R32" s="183">
        <v>200103</v>
      </c>
      <c r="S32" s="184"/>
      <c r="T32" s="185" t="s">
        <v>131</v>
      </c>
      <c r="U32" s="185"/>
      <c r="V32" s="185"/>
      <c r="W32" s="185" t="e">
        <v>#REF!</v>
      </c>
      <c r="X32" s="185"/>
      <c r="Y32" s="185"/>
      <c r="Z32" s="185" t="e">
        <v>#REF!</v>
      </c>
      <c r="AA32" s="185"/>
      <c r="AB32" s="185"/>
      <c r="AC32" s="186">
        <v>275</v>
      </c>
      <c r="AD32" s="186"/>
      <c r="AE32" s="187"/>
      <c r="AF32" s="188"/>
      <c r="AG32" s="186"/>
      <c r="AH32" s="189"/>
      <c r="AI32" s="198" t="s">
        <v>60</v>
      </c>
      <c r="AJ32" s="199"/>
      <c r="AK32" s="199"/>
      <c r="AL32" s="199"/>
      <c r="AM32" s="199"/>
      <c r="AN32" s="199"/>
      <c r="AO32" s="199"/>
      <c r="AP32" s="199"/>
      <c r="AQ32" s="199"/>
      <c r="AR32" s="199"/>
      <c r="AS32" s="199"/>
      <c r="AT32" s="203">
        <f>SUM(AT26:AV31)</f>
        <v>1695</v>
      </c>
      <c r="AU32" s="203"/>
      <c r="AV32" s="204"/>
      <c r="AW32" s="206" t="str">
        <f>IF(AT61="●","●",IF(COUNTA(AW26:AW31)=0,"",SUMIF(AW26:AW31,"●",AT26:AT31)+SUM(AW26:AW31)))</f>
        <v/>
      </c>
      <c r="AX32" s="203"/>
      <c r="AY32" s="207"/>
      <c r="BT32" s="24"/>
      <c r="BU32" s="24"/>
      <c r="BV32" s="24"/>
      <c r="BW32" s="24"/>
      <c r="BX32" s="24"/>
      <c r="BY32" s="24"/>
      <c r="BZ32" s="24"/>
      <c r="CA32" s="24"/>
      <c r="CB32" s="24"/>
      <c r="CC32" s="24"/>
    </row>
    <row r="33" spans="1:100" ht="14.25" customHeight="1" x14ac:dyDescent="0.2">
      <c r="A33" s="205" t="s">
        <v>61</v>
      </c>
      <c r="B33" s="199"/>
      <c r="C33" s="199"/>
      <c r="D33" s="199"/>
      <c r="E33" s="199"/>
      <c r="F33" s="199"/>
      <c r="G33" s="199"/>
      <c r="H33" s="199"/>
      <c r="I33" s="199"/>
      <c r="J33" s="199"/>
      <c r="K33" s="199"/>
      <c r="L33" s="203">
        <f>SUM(L26:N32)</f>
        <v>1975</v>
      </c>
      <c r="M33" s="203"/>
      <c r="N33" s="204"/>
      <c r="O33" s="200" t="str">
        <f>IF(AT61="●","●",IF(COUNTA(O26:O32)=0,"",SUMIF(O26:O32,"●",L26:L32)+SUM(O26:O32)))</f>
        <v/>
      </c>
      <c r="P33" s="201"/>
      <c r="Q33" s="202"/>
      <c r="R33" s="183">
        <v>200104</v>
      </c>
      <c r="S33" s="184"/>
      <c r="T33" s="185" t="s">
        <v>132</v>
      </c>
      <c r="U33" s="185"/>
      <c r="V33" s="185"/>
      <c r="W33" s="185" t="e">
        <v>#REF!</v>
      </c>
      <c r="X33" s="185"/>
      <c r="Y33" s="185"/>
      <c r="Z33" s="185" t="e">
        <v>#REF!</v>
      </c>
      <c r="AA33" s="185"/>
      <c r="AB33" s="185"/>
      <c r="AC33" s="186">
        <v>290</v>
      </c>
      <c r="AD33" s="186"/>
      <c r="AE33" s="187"/>
      <c r="AF33" s="188"/>
      <c r="AG33" s="186"/>
      <c r="AH33" s="189"/>
      <c r="AI33" s="183">
        <v>200245</v>
      </c>
      <c r="AJ33" s="184"/>
      <c r="AK33" s="185" t="s">
        <v>176</v>
      </c>
      <c r="AL33" s="185"/>
      <c r="AM33" s="185"/>
      <c r="AN33" s="185" t="e">
        <v>#REF!</v>
      </c>
      <c r="AO33" s="185"/>
      <c r="AP33" s="185"/>
      <c r="AQ33" s="185" t="e">
        <v>#REF!</v>
      </c>
      <c r="AR33" s="185"/>
      <c r="AS33" s="185"/>
      <c r="AT33" s="186">
        <v>380</v>
      </c>
      <c r="AU33" s="186"/>
      <c r="AV33" s="187"/>
      <c r="AW33" s="188"/>
      <c r="AX33" s="186"/>
      <c r="AY33" s="189"/>
      <c r="BT33" s="24"/>
      <c r="BU33" s="24"/>
      <c r="BV33" s="24"/>
      <c r="BW33" s="24"/>
      <c r="BX33" s="24"/>
      <c r="BY33" s="24"/>
      <c r="BZ33" s="24"/>
      <c r="CA33" s="24"/>
      <c r="CB33" s="24"/>
      <c r="CC33" s="24"/>
    </row>
    <row r="34" spans="1:100" ht="14.25" customHeight="1" x14ac:dyDescent="0.2">
      <c r="A34" s="190">
        <v>200017</v>
      </c>
      <c r="B34" s="184"/>
      <c r="C34" s="185" t="s">
        <v>218</v>
      </c>
      <c r="D34" s="185"/>
      <c r="E34" s="185"/>
      <c r="F34" s="185" t="e">
        <v>#REF!</v>
      </c>
      <c r="G34" s="185"/>
      <c r="H34" s="185"/>
      <c r="I34" s="185" t="e">
        <v>#REF!</v>
      </c>
      <c r="J34" s="185"/>
      <c r="K34" s="185"/>
      <c r="L34" s="186">
        <v>335</v>
      </c>
      <c r="M34" s="186"/>
      <c r="N34" s="187"/>
      <c r="O34" s="188"/>
      <c r="P34" s="186"/>
      <c r="Q34" s="189"/>
      <c r="R34" s="208" t="s">
        <v>62</v>
      </c>
      <c r="S34" s="209"/>
      <c r="T34" s="209"/>
      <c r="U34" s="209"/>
      <c r="V34" s="209"/>
      <c r="W34" s="209"/>
      <c r="X34" s="209"/>
      <c r="Y34" s="209"/>
      <c r="Z34" s="209"/>
      <c r="AA34" s="209"/>
      <c r="AB34" s="209"/>
      <c r="AC34" s="210">
        <f>SUM(AC30:AE33)</f>
        <v>1405</v>
      </c>
      <c r="AD34" s="210"/>
      <c r="AE34" s="211"/>
      <c r="AF34" s="219" t="str">
        <f>IF(AT61="●","●",IF(COUNTA(AF30:AF33)=0,"",SUMIF(AF30:AF33,"●",AC30:AC33)+SUM(AF30:AF33)))</f>
        <v/>
      </c>
      <c r="AG34" s="210"/>
      <c r="AH34" s="220"/>
      <c r="AI34" s="183">
        <v>200246</v>
      </c>
      <c r="AJ34" s="184"/>
      <c r="AK34" s="185" t="s">
        <v>177</v>
      </c>
      <c r="AL34" s="185"/>
      <c r="AM34" s="185"/>
      <c r="AN34" s="185" t="e">
        <v>#REF!</v>
      </c>
      <c r="AO34" s="185"/>
      <c r="AP34" s="185"/>
      <c r="AQ34" s="185" t="e">
        <v>#REF!</v>
      </c>
      <c r="AR34" s="185"/>
      <c r="AS34" s="185"/>
      <c r="AT34" s="186">
        <v>170</v>
      </c>
      <c r="AU34" s="186"/>
      <c r="AV34" s="187"/>
      <c r="AW34" s="188"/>
      <c r="AX34" s="186"/>
      <c r="AY34" s="189"/>
      <c r="BT34" s="24"/>
      <c r="BU34" s="24"/>
      <c r="BV34" s="24"/>
      <c r="BW34" s="24"/>
      <c r="BX34" s="24"/>
      <c r="BY34" s="24"/>
      <c r="BZ34" s="24"/>
      <c r="CA34" s="24"/>
      <c r="CB34" s="24"/>
      <c r="CC34" s="24"/>
    </row>
    <row r="35" spans="1:100" ht="14.25" customHeight="1" x14ac:dyDescent="0.2">
      <c r="A35" s="190">
        <v>200018</v>
      </c>
      <c r="B35" s="184"/>
      <c r="C35" s="185" t="s">
        <v>219</v>
      </c>
      <c r="D35" s="185"/>
      <c r="E35" s="185"/>
      <c r="F35" s="185" t="e">
        <v>#REF!</v>
      </c>
      <c r="G35" s="185"/>
      <c r="H35" s="185"/>
      <c r="I35" s="185" t="e">
        <v>#REF!</v>
      </c>
      <c r="J35" s="185"/>
      <c r="K35" s="185"/>
      <c r="L35" s="186">
        <v>350</v>
      </c>
      <c r="M35" s="186"/>
      <c r="N35" s="187"/>
      <c r="O35" s="188"/>
      <c r="P35" s="186"/>
      <c r="Q35" s="189"/>
      <c r="R35" s="212" t="s">
        <v>63</v>
      </c>
      <c r="S35" s="213"/>
      <c r="T35" s="213"/>
      <c r="U35" s="213"/>
      <c r="V35" s="213"/>
      <c r="W35" s="213"/>
      <c r="X35" s="213"/>
      <c r="Y35" s="213"/>
      <c r="Z35" s="213"/>
      <c r="AA35" s="213"/>
      <c r="AB35" s="213"/>
      <c r="AC35" s="214">
        <f>AC39+AC45+AC50+AC56+AC61+AC64+AC69+AT20+AT25+AT32+AT44+AT60</f>
        <v>20590</v>
      </c>
      <c r="AD35" s="215"/>
      <c r="AE35" s="215"/>
      <c r="AF35" s="216" t="s">
        <v>51</v>
      </c>
      <c r="AG35" s="215"/>
      <c r="AH35" s="217"/>
      <c r="AI35" s="183">
        <v>200247</v>
      </c>
      <c r="AJ35" s="184"/>
      <c r="AK35" s="185" t="s">
        <v>178</v>
      </c>
      <c r="AL35" s="185"/>
      <c r="AM35" s="185"/>
      <c r="AN35" s="185" t="e">
        <v>#REF!</v>
      </c>
      <c r="AO35" s="185"/>
      <c r="AP35" s="185"/>
      <c r="AQ35" s="185" t="e">
        <v>#REF!</v>
      </c>
      <c r="AR35" s="185"/>
      <c r="AS35" s="185"/>
      <c r="AT35" s="186">
        <v>320</v>
      </c>
      <c r="AU35" s="186"/>
      <c r="AV35" s="187"/>
      <c r="AW35" s="188"/>
      <c r="AX35" s="186"/>
      <c r="AY35" s="189"/>
      <c r="BT35" s="24"/>
      <c r="BU35" s="24"/>
      <c r="BV35" s="24"/>
      <c r="BW35" s="24"/>
      <c r="BX35" s="24"/>
      <c r="BY35" s="24"/>
      <c r="BZ35" s="24"/>
      <c r="CA35" s="24"/>
      <c r="CB35" s="24"/>
      <c r="CC35" s="24"/>
    </row>
    <row r="36" spans="1:100" ht="14.25" customHeight="1" x14ac:dyDescent="0.2">
      <c r="A36" s="190">
        <v>200019</v>
      </c>
      <c r="B36" s="184"/>
      <c r="C36" s="185" t="s">
        <v>220</v>
      </c>
      <c r="D36" s="185"/>
      <c r="E36" s="185"/>
      <c r="F36" s="185" t="e">
        <v>#REF!</v>
      </c>
      <c r="G36" s="185"/>
      <c r="H36" s="185"/>
      <c r="I36" s="185" t="e">
        <v>#REF!</v>
      </c>
      <c r="J36" s="185"/>
      <c r="K36" s="185"/>
      <c r="L36" s="186">
        <v>340</v>
      </c>
      <c r="M36" s="186"/>
      <c r="N36" s="187"/>
      <c r="O36" s="188"/>
      <c r="P36" s="186"/>
      <c r="Q36" s="189"/>
      <c r="R36" s="218">
        <v>200201</v>
      </c>
      <c r="S36" s="192"/>
      <c r="T36" s="193" t="s">
        <v>133</v>
      </c>
      <c r="U36" s="193"/>
      <c r="V36" s="193"/>
      <c r="W36" s="193" t="e">
        <v>#REF!</v>
      </c>
      <c r="X36" s="193"/>
      <c r="Y36" s="193"/>
      <c r="Z36" s="193" t="e">
        <v>#REF!</v>
      </c>
      <c r="AA36" s="193"/>
      <c r="AB36" s="193"/>
      <c r="AC36" s="194">
        <v>215</v>
      </c>
      <c r="AD36" s="194"/>
      <c r="AE36" s="195"/>
      <c r="AF36" s="196"/>
      <c r="AG36" s="194"/>
      <c r="AH36" s="197"/>
      <c r="AI36" s="183">
        <v>200248</v>
      </c>
      <c r="AJ36" s="184"/>
      <c r="AK36" s="185" t="s">
        <v>179</v>
      </c>
      <c r="AL36" s="185"/>
      <c r="AM36" s="185"/>
      <c r="AN36" s="185" t="e">
        <v>#REF!</v>
      </c>
      <c r="AO36" s="185"/>
      <c r="AP36" s="185"/>
      <c r="AQ36" s="185" t="e">
        <v>#REF!</v>
      </c>
      <c r="AR36" s="185"/>
      <c r="AS36" s="185"/>
      <c r="AT36" s="186">
        <v>230</v>
      </c>
      <c r="AU36" s="186"/>
      <c r="AV36" s="187"/>
      <c r="AW36" s="221"/>
      <c r="AX36" s="222"/>
      <c r="AY36" s="223"/>
      <c r="BT36" s="24"/>
      <c r="BU36" s="24"/>
      <c r="BV36" s="24"/>
      <c r="BW36" s="24"/>
      <c r="BX36" s="24"/>
      <c r="BY36" s="24"/>
      <c r="BZ36" s="24"/>
      <c r="CA36" s="24"/>
      <c r="CB36" s="24"/>
      <c r="CC36" s="24"/>
    </row>
    <row r="37" spans="1:100" ht="14.25" customHeight="1" x14ac:dyDescent="0.2">
      <c r="A37" s="190">
        <v>200020</v>
      </c>
      <c r="B37" s="184"/>
      <c r="C37" s="185" t="s">
        <v>221</v>
      </c>
      <c r="D37" s="185"/>
      <c r="E37" s="185"/>
      <c r="F37" s="185" t="e">
        <v>#REF!</v>
      </c>
      <c r="G37" s="185"/>
      <c r="H37" s="185"/>
      <c r="I37" s="185" t="e">
        <v>#REF!</v>
      </c>
      <c r="J37" s="185"/>
      <c r="K37" s="185"/>
      <c r="L37" s="186">
        <v>260</v>
      </c>
      <c r="M37" s="186"/>
      <c r="N37" s="187"/>
      <c r="O37" s="188"/>
      <c r="P37" s="186"/>
      <c r="Q37" s="189"/>
      <c r="R37" s="183">
        <v>200202</v>
      </c>
      <c r="S37" s="184"/>
      <c r="T37" s="185" t="s">
        <v>134</v>
      </c>
      <c r="U37" s="185"/>
      <c r="V37" s="185"/>
      <c r="W37" s="185" t="e">
        <v>#REF!</v>
      </c>
      <c r="X37" s="185"/>
      <c r="Y37" s="185"/>
      <c r="Z37" s="185" t="e">
        <v>#REF!</v>
      </c>
      <c r="AA37" s="185"/>
      <c r="AB37" s="185"/>
      <c r="AC37" s="186">
        <v>400</v>
      </c>
      <c r="AD37" s="186"/>
      <c r="AE37" s="187"/>
      <c r="AF37" s="188"/>
      <c r="AG37" s="186"/>
      <c r="AH37" s="189"/>
      <c r="AI37" s="183">
        <v>200249</v>
      </c>
      <c r="AJ37" s="184"/>
      <c r="AK37" s="185" t="s">
        <v>180</v>
      </c>
      <c r="AL37" s="185"/>
      <c r="AM37" s="185"/>
      <c r="AN37" s="185" t="e">
        <v>#REF!</v>
      </c>
      <c r="AO37" s="185"/>
      <c r="AP37" s="185"/>
      <c r="AQ37" s="185" t="e">
        <v>#REF!</v>
      </c>
      <c r="AR37" s="185"/>
      <c r="AS37" s="185"/>
      <c r="AT37" s="186">
        <v>300</v>
      </c>
      <c r="AU37" s="186"/>
      <c r="AV37" s="187"/>
      <c r="AW37" s="221"/>
      <c r="AX37" s="222"/>
      <c r="AY37" s="223"/>
      <c r="BT37" s="24"/>
      <c r="BU37" s="24"/>
      <c r="BV37" s="24"/>
      <c r="BW37" s="24"/>
      <c r="BX37" s="24"/>
      <c r="BY37" s="24"/>
      <c r="BZ37" s="24"/>
      <c r="CA37" s="24"/>
      <c r="CB37" s="24"/>
      <c r="CC37" s="24"/>
    </row>
    <row r="38" spans="1:100" ht="14.25" customHeight="1" x14ac:dyDescent="0.2">
      <c r="A38" s="190">
        <v>200021</v>
      </c>
      <c r="B38" s="184"/>
      <c r="C38" s="185" t="s">
        <v>222</v>
      </c>
      <c r="D38" s="185"/>
      <c r="E38" s="185"/>
      <c r="F38" s="185" t="e">
        <v>#REF!</v>
      </c>
      <c r="G38" s="185"/>
      <c r="H38" s="185"/>
      <c r="I38" s="185" t="e">
        <v>#REF!</v>
      </c>
      <c r="J38" s="185"/>
      <c r="K38" s="185"/>
      <c r="L38" s="186">
        <v>260</v>
      </c>
      <c r="M38" s="186"/>
      <c r="N38" s="187"/>
      <c r="O38" s="188"/>
      <c r="P38" s="186"/>
      <c r="Q38" s="189"/>
      <c r="R38" s="183">
        <v>200203</v>
      </c>
      <c r="S38" s="184"/>
      <c r="T38" s="185" t="s">
        <v>135</v>
      </c>
      <c r="U38" s="185"/>
      <c r="V38" s="185"/>
      <c r="W38" s="185" t="e">
        <v>#REF!</v>
      </c>
      <c r="X38" s="185"/>
      <c r="Y38" s="185"/>
      <c r="Z38" s="185" t="e">
        <v>#REF!</v>
      </c>
      <c r="AA38" s="185"/>
      <c r="AB38" s="185"/>
      <c r="AC38" s="186">
        <v>450</v>
      </c>
      <c r="AD38" s="186"/>
      <c r="AE38" s="187"/>
      <c r="AF38" s="188"/>
      <c r="AG38" s="186"/>
      <c r="AH38" s="189"/>
      <c r="AI38" s="183">
        <v>200251</v>
      </c>
      <c r="AJ38" s="184"/>
      <c r="AK38" s="185" t="s">
        <v>181</v>
      </c>
      <c r="AL38" s="185"/>
      <c r="AM38" s="185"/>
      <c r="AN38" s="185" t="e">
        <v>#REF!</v>
      </c>
      <c r="AO38" s="185"/>
      <c r="AP38" s="185"/>
      <c r="AQ38" s="185" t="e">
        <v>#REF!</v>
      </c>
      <c r="AR38" s="185"/>
      <c r="AS38" s="185"/>
      <c r="AT38" s="186">
        <v>250</v>
      </c>
      <c r="AU38" s="186"/>
      <c r="AV38" s="187"/>
      <c r="AW38" s="188"/>
      <c r="AX38" s="186"/>
      <c r="AY38" s="189"/>
      <c r="BT38" s="24"/>
      <c r="BU38" s="24"/>
      <c r="BV38" s="24"/>
      <c r="BW38" s="24"/>
      <c r="BX38" s="24"/>
      <c r="BY38" s="24"/>
      <c r="BZ38" s="24"/>
      <c r="CA38" s="24"/>
      <c r="CB38" s="24"/>
      <c r="CC38" s="24"/>
    </row>
    <row r="39" spans="1:100" ht="14.25" customHeight="1" x14ac:dyDescent="0.2">
      <c r="A39" s="190">
        <v>200022</v>
      </c>
      <c r="B39" s="184"/>
      <c r="C39" s="185" t="s">
        <v>223</v>
      </c>
      <c r="D39" s="185"/>
      <c r="E39" s="185"/>
      <c r="F39" s="185" t="e">
        <v>#REF!</v>
      </c>
      <c r="G39" s="185"/>
      <c r="H39" s="185"/>
      <c r="I39" s="185" t="e">
        <v>#REF!</v>
      </c>
      <c r="J39" s="185"/>
      <c r="K39" s="185"/>
      <c r="L39" s="186">
        <v>205</v>
      </c>
      <c r="M39" s="186"/>
      <c r="N39" s="187"/>
      <c r="O39" s="188"/>
      <c r="P39" s="186"/>
      <c r="Q39" s="189"/>
      <c r="R39" s="198" t="s">
        <v>64</v>
      </c>
      <c r="S39" s="199"/>
      <c r="T39" s="199"/>
      <c r="U39" s="199"/>
      <c r="V39" s="199"/>
      <c r="W39" s="199"/>
      <c r="X39" s="199"/>
      <c r="Y39" s="199"/>
      <c r="Z39" s="199"/>
      <c r="AA39" s="199"/>
      <c r="AB39" s="199"/>
      <c r="AC39" s="203">
        <f>SUM(AC36:AE38)</f>
        <v>1065</v>
      </c>
      <c r="AD39" s="203"/>
      <c r="AE39" s="204"/>
      <c r="AF39" s="206" t="str">
        <f>IF(AT61="●","●",IF(COUNTA(AF36:AF38)=0,"",SUMIF(AF36:AF38,"●",AC36:AC38)+SUM(AF36:AF38)))</f>
        <v/>
      </c>
      <c r="AG39" s="203"/>
      <c r="AH39" s="207"/>
      <c r="AI39" s="183">
        <v>200252</v>
      </c>
      <c r="AJ39" s="184"/>
      <c r="AK39" s="185" t="s">
        <v>182</v>
      </c>
      <c r="AL39" s="185"/>
      <c r="AM39" s="185"/>
      <c r="AN39" s="185" t="e">
        <v>#REF!</v>
      </c>
      <c r="AO39" s="185"/>
      <c r="AP39" s="185"/>
      <c r="AQ39" s="185" t="e">
        <v>#REF!</v>
      </c>
      <c r="AR39" s="185"/>
      <c r="AS39" s="185"/>
      <c r="AT39" s="186">
        <v>310</v>
      </c>
      <c r="AU39" s="186"/>
      <c r="AV39" s="187"/>
      <c r="AW39" s="188"/>
      <c r="AX39" s="186"/>
      <c r="AY39" s="189"/>
      <c r="BT39" s="24"/>
      <c r="BU39" s="24"/>
      <c r="BV39" s="24"/>
      <c r="BW39" s="24"/>
      <c r="BX39" s="24"/>
      <c r="BY39" s="24"/>
      <c r="BZ39" s="24"/>
      <c r="CA39" s="24"/>
      <c r="CB39" s="24"/>
      <c r="CC39" s="24"/>
    </row>
    <row r="40" spans="1:100" ht="14.25" customHeight="1" x14ac:dyDescent="0.2">
      <c r="A40" s="190">
        <v>200023</v>
      </c>
      <c r="B40" s="184"/>
      <c r="C40" s="185" t="s">
        <v>224</v>
      </c>
      <c r="D40" s="185"/>
      <c r="E40" s="185"/>
      <c r="F40" s="185" t="e">
        <v>#REF!</v>
      </c>
      <c r="G40" s="185"/>
      <c r="H40" s="185"/>
      <c r="I40" s="185" t="e">
        <v>#REF!</v>
      </c>
      <c r="J40" s="185"/>
      <c r="K40" s="185"/>
      <c r="L40" s="186">
        <v>365</v>
      </c>
      <c r="M40" s="186"/>
      <c r="N40" s="187"/>
      <c r="O40" s="188"/>
      <c r="P40" s="186"/>
      <c r="Q40" s="189"/>
      <c r="R40" s="183">
        <v>200204</v>
      </c>
      <c r="S40" s="184"/>
      <c r="T40" s="185" t="s">
        <v>136</v>
      </c>
      <c r="U40" s="185"/>
      <c r="V40" s="185"/>
      <c r="W40" s="185" t="e">
        <v>#REF!</v>
      </c>
      <c r="X40" s="185"/>
      <c r="Y40" s="185"/>
      <c r="Z40" s="185" t="e">
        <v>#REF!</v>
      </c>
      <c r="AA40" s="185"/>
      <c r="AB40" s="185"/>
      <c r="AC40" s="186">
        <v>200</v>
      </c>
      <c r="AD40" s="186"/>
      <c r="AE40" s="187"/>
      <c r="AF40" s="188"/>
      <c r="AG40" s="186"/>
      <c r="AH40" s="189"/>
      <c r="AI40" s="183">
        <v>200253</v>
      </c>
      <c r="AJ40" s="184"/>
      <c r="AK40" s="185" t="s">
        <v>183</v>
      </c>
      <c r="AL40" s="185"/>
      <c r="AM40" s="185"/>
      <c r="AN40" s="185" t="e">
        <v>#REF!</v>
      </c>
      <c r="AO40" s="185"/>
      <c r="AP40" s="185"/>
      <c r="AQ40" s="185" t="e">
        <v>#REF!</v>
      </c>
      <c r="AR40" s="185"/>
      <c r="AS40" s="185"/>
      <c r="AT40" s="186">
        <v>265</v>
      </c>
      <c r="AU40" s="186"/>
      <c r="AV40" s="187"/>
      <c r="AW40" s="188"/>
      <c r="AX40" s="186"/>
      <c r="AY40" s="189"/>
      <c r="BT40" s="24"/>
      <c r="BU40" s="24"/>
      <c r="BV40" s="24"/>
      <c r="BW40" s="24"/>
      <c r="BX40" s="24"/>
      <c r="BY40" s="24"/>
      <c r="BZ40" s="24"/>
      <c r="CA40" s="24"/>
      <c r="CB40" s="24"/>
      <c r="CC40" s="24"/>
    </row>
    <row r="41" spans="1:100" ht="14.25" customHeight="1" x14ac:dyDescent="0.2">
      <c r="A41" s="190">
        <v>200024</v>
      </c>
      <c r="B41" s="184"/>
      <c r="C41" s="185" t="s">
        <v>225</v>
      </c>
      <c r="D41" s="185"/>
      <c r="E41" s="185"/>
      <c r="F41" s="185" t="e">
        <v>#REF!</v>
      </c>
      <c r="G41" s="185"/>
      <c r="H41" s="185"/>
      <c r="I41" s="185" t="e">
        <v>#REF!</v>
      </c>
      <c r="J41" s="185"/>
      <c r="K41" s="185"/>
      <c r="L41" s="186">
        <v>250</v>
      </c>
      <c r="M41" s="186"/>
      <c r="N41" s="187"/>
      <c r="O41" s="188"/>
      <c r="P41" s="186"/>
      <c r="Q41" s="189"/>
      <c r="R41" s="183">
        <v>200205</v>
      </c>
      <c r="S41" s="184"/>
      <c r="T41" s="185" t="s">
        <v>137</v>
      </c>
      <c r="U41" s="185"/>
      <c r="V41" s="185"/>
      <c r="W41" s="185" t="e">
        <v>#REF!</v>
      </c>
      <c r="X41" s="185"/>
      <c r="Y41" s="185"/>
      <c r="Z41" s="185" t="e">
        <v>#REF!</v>
      </c>
      <c r="AA41" s="185"/>
      <c r="AB41" s="185"/>
      <c r="AC41" s="186">
        <v>350</v>
      </c>
      <c r="AD41" s="186"/>
      <c r="AE41" s="187"/>
      <c r="AF41" s="188"/>
      <c r="AG41" s="186"/>
      <c r="AH41" s="189"/>
      <c r="AI41" s="183">
        <v>200254</v>
      </c>
      <c r="AJ41" s="184"/>
      <c r="AK41" s="185" t="s">
        <v>184</v>
      </c>
      <c r="AL41" s="185"/>
      <c r="AM41" s="185"/>
      <c r="AN41" s="185" t="e">
        <v>#REF!</v>
      </c>
      <c r="AO41" s="185"/>
      <c r="AP41" s="185"/>
      <c r="AQ41" s="185" t="e">
        <v>#REF!</v>
      </c>
      <c r="AR41" s="185"/>
      <c r="AS41" s="185"/>
      <c r="AT41" s="186">
        <v>270</v>
      </c>
      <c r="AU41" s="186"/>
      <c r="AV41" s="187"/>
      <c r="AW41" s="188"/>
      <c r="AX41" s="186"/>
      <c r="AY41" s="189"/>
    </row>
    <row r="42" spans="1:100" ht="14.25" customHeight="1" x14ac:dyDescent="0.2">
      <c r="A42" s="190">
        <v>200025</v>
      </c>
      <c r="B42" s="184"/>
      <c r="C42" s="185" t="s">
        <v>226</v>
      </c>
      <c r="D42" s="185"/>
      <c r="E42" s="185"/>
      <c r="F42" s="185" t="e">
        <v>#REF!</v>
      </c>
      <c r="G42" s="185"/>
      <c r="H42" s="185"/>
      <c r="I42" s="185" t="e">
        <v>#REF!</v>
      </c>
      <c r="J42" s="185"/>
      <c r="K42" s="185"/>
      <c r="L42" s="186">
        <v>255</v>
      </c>
      <c r="M42" s="186"/>
      <c r="N42" s="187"/>
      <c r="O42" s="188"/>
      <c r="P42" s="186"/>
      <c r="Q42" s="189"/>
      <c r="R42" s="183">
        <v>200206</v>
      </c>
      <c r="S42" s="184"/>
      <c r="T42" s="185" t="s">
        <v>138</v>
      </c>
      <c r="U42" s="185"/>
      <c r="V42" s="185"/>
      <c r="W42" s="185" t="e">
        <v>#REF!</v>
      </c>
      <c r="X42" s="185"/>
      <c r="Y42" s="185"/>
      <c r="Z42" s="185" t="e">
        <v>#REF!</v>
      </c>
      <c r="AA42" s="185"/>
      <c r="AB42" s="185"/>
      <c r="AC42" s="186">
        <v>300</v>
      </c>
      <c r="AD42" s="186"/>
      <c r="AE42" s="187"/>
      <c r="AF42" s="188"/>
      <c r="AG42" s="186"/>
      <c r="AH42" s="189"/>
      <c r="AI42" s="183">
        <v>200255</v>
      </c>
      <c r="AJ42" s="184"/>
      <c r="AK42" s="185" t="s">
        <v>185</v>
      </c>
      <c r="AL42" s="185"/>
      <c r="AM42" s="185"/>
      <c r="AN42" s="185" t="e">
        <v>#REF!</v>
      </c>
      <c r="AO42" s="185"/>
      <c r="AP42" s="185"/>
      <c r="AQ42" s="185" t="e">
        <v>#REF!</v>
      </c>
      <c r="AR42" s="185"/>
      <c r="AS42" s="185"/>
      <c r="AT42" s="186">
        <v>320</v>
      </c>
      <c r="AU42" s="186"/>
      <c r="AV42" s="187"/>
      <c r="AW42" s="188"/>
      <c r="AX42" s="186"/>
      <c r="AY42" s="189"/>
    </row>
    <row r="43" spans="1:100" ht="14.25" customHeight="1" thickBot="1" x14ac:dyDescent="0.25">
      <c r="A43" s="190">
        <v>200026</v>
      </c>
      <c r="B43" s="184"/>
      <c r="C43" s="185" t="s">
        <v>227</v>
      </c>
      <c r="D43" s="185"/>
      <c r="E43" s="185"/>
      <c r="F43" s="185" t="e">
        <v>#REF!</v>
      </c>
      <c r="G43" s="185"/>
      <c r="H43" s="185"/>
      <c r="I43" s="185" t="e">
        <v>#REF!</v>
      </c>
      <c r="J43" s="185"/>
      <c r="K43" s="185"/>
      <c r="L43" s="186">
        <v>220</v>
      </c>
      <c r="M43" s="186"/>
      <c r="N43" s="187"/>
      <c r="O43" s="188"/>
      <c r="P43" s="186"/>
      <c r="Q43" s="189"/>
      <c r="R43" s="183">
        <v>200207</v>
      </c>
      <c r="S43" s="184"/>
      <c r="T43" s="185" t="s">
        <v>139</v>
      </c>
      <c r="U43" s="185"/>
      <c r="V43" s="185"/>
      <c r="W43" s="185" t="e">
        <v>#REF!</v>
      </c>
      <c r="X43" s="185"/>
      <c r="Y43" s="185"/>
      <c r="Z43" s="185" t="e">
        <v>#REF!</v>
      </c>
      <c r="AA43" s="185"/>
      <c r="AB43" s="185"/>
      <c r="AC43" s="186">
        <v>255</v>
      </c>
      <c r="AD43" s="186"/>
      <c r="AE43" s="187"/>
      <c r="AF43" s="188"/>
      <c r="AG43" s="186"/>
      <c r="AH43" s="189"/>
      <c r="AI43" s="183">
        <v>200256</v>
      </c>
      <c r="AJ43" s="184"/>
      <c r="AK43" s="185" t="s">
        <v>186</v>
      </c>
      <c r="AL43" s="185"/>
      <c r="AM43" s="185"/>
      <c r="AN43" s="185" t="e">
        <v>#REF!</v>
      </c>
      <c r="AO43" s="185"/>
      <c r="AP43" s="185"/>
      <c r="AQ43" s="185" t="e">
        <v>#REF!</v>
      </c>
      <c r="AR43" s="185"/>
      <c r="AS43" s="185"/>
      <c r="AT43" s="186">
        <v>270</v>
      </c>
      <c r="AU43" s="186"/>
      <c r="AV43" s="187"/>
      <c r="AW43" s="188"/>
      <c r="AX43" s="186"/>
      <c r="AY43" s="189"/>
    </row>
    <row r="44" spans="1:100" ht="14.25" customHeight="1" x14ac:dyDescent="0.2">
      <c r="A44" s="190">
        <v>200027</v>
      </c>
      <c r="B44" s="184"/>
      <c r="C44" s="185" t="s">
        <v>228</v>
      </c>
      <c r="D44" s="185"/>
      <c r="E44" s="185"/>
      <c r="F44" s="185" t="e">
        <v>#REF!</v>
      </c>
      <c r="G44" s="185"/>
      <c r="H44" s="185"/>
      <c r="I44" s="185" t="e">
        <v>#REF!</v>
      </c>
      <c r="J44" s="185"/>
      <c r="K44" s="185"/>
      <c r="L44" s="186">
        <v>320</v>
      </c>
      <c r="M44" s="186"/>
      <c r="N44" s="187"/>
      <c r="O44" s="188"/>
      <c r="P44" s="186"/>
      <c r="Q44" s="189"/>
      <c r="R44" s="183">
        <v>200208</v>
      </c>
      <c r="S44" s="184"/>
      <c r="T44" s="185" t="s">
        <v>140</v>
      </c>
      <c r="U44" s="185"/>
      <c r="V44" s="185"/>
      <c r="W44" s="185" t="e">
        <v>#REF!</v>
      </c>
      <c r="X44" s="185"/>
      <c r="Y44" s="185"/>
      <c r="Z44" s="185" t="e">
        <v>#REF!</v>
      </c>
      <c r="AA44" s="185"/>
      <c r="AB44" s="185"/>
      <c r="AC44" s="186">
        <v>350</v>
      </c>
      <c r="AD44" s="186"/>
      <c r="AE44" s="187"/>
      <c r="AF44" s="188"/>
      <c r="AG44" s="186"/>
      <c r="AH44" s="189"/>
      <c r="AI44" s="198" t="s">
        <v>65</v>
      </c>
      <c r="AJ44" s="199"/>
      <c r="AK44" s="199"/>
      <c r="AL44" s="199"/>
      <c r="AM44" s="199"/>
      <c r="AN44" s="199"/>
      <c r="AO44" s="199"/>
      <c r="AP44" s="199"/>
      <c r="AQ44" s="199"/>
      <c r="AR44" s="199"/>
      <c r="AS44" s="199"/>
      <c r="AT44" s="203">
        <f>SUM(AT33:AV43)</f>
        <v>3085</v>
      </c>
      <c r="AU44" s="203"/>
      <c r="AV44" s="204"/>
      <c r="AW44" s="200" t="str">
        <f>IF(AT61="●","●",IF(COUNTA(AW33:AW43)=0,"",SUMIF(AW33:AW43,"●",AT33:AT43)+SUM(AW33:AW43)))</f>
        <v/>
      </c>
      <c r="AX44" s="201"/>
      <c r="AY44" s="202"/>
      <c r="CI44" s="227" t="s">
        <v>66</v>
      </c>
      <c r="CJ44" s="224"/>
      <c r="CK44" s="224"/>
      <c r="CL44" s="224"/>
      <c r="CM44" s="225"/>
      <c r="CN44" s="224" t="s">
        <v>67</v>
      </c>
      <c r="CO44" s="224"/>
      <c r="CP44" s="224"/>
      <c r="CQ44" s="224"/>
      <c r="CR44" s="224"/>
      <c r="CS44" s="225"/>
      <c r="CT44" s="224" t="s">
        <v>68</v>
      </c>
      <c r="CU44" s="224"/>
      <c r="CV44" s="226"/>
    </row>
    <row r="45" spans="1:100" ht="14.25" customHeight="1" x14ac:dyDescent="0.2">
      <c r="A45" s="190">
        <v>200028</v>
      </c>
      <c r="B45" s="184"/>
      <c r="C45" s="185" t="s">
        <v>229</v>
      </c>
      <c r="D45" s="185"/>
      <c r="E45" s="185"/>
      <c r="F45" s="185" t="e">
        <v>#REF!</v>
      </c>
      <c r="G45" s="185"/>
      <c r="H45" s="185"/>
      <c r="I45" s="185" t="e">
        <v>#REF!</v>
      </c>
      <c r="J45" s="185"/>
      <c r="K45" s="185"/>
      <c r="L45" s="186">
        <v>340</v>
      </c>
      <c r="M45" s="186"/>
      <c r="N45" s="187"/>
      <c r="O45" s="188"/>
      <c r="P45" s="186"/>
      <c r="Q45" s="189"/>
      <c r="R45" s="198" t="s">
        <v>69</v>
      </c>
      <c r="S45" s="199"/>
      <c r="T45" s="199"/>
      <c r="U45" s="199"/>
      <c r="V45" s="199"/>
      <c r="W45" s="199"/>
      <c r="X45" s="199"/>
      <c r="Y45" s="199"/>
      <c r="Z45" s="199"/>
      <c r="AA45" s="199"/>
      <c r="AB45" s="199"/>
      <c r="AC45" s="203">
        <f>SUM(AC40:AE44)</f>
        <v>1455</v>
      </c>
      <c r="AD45" s="203"/>
      <c r="AE45" s="204"/>
      <c r="AF45" s="200" t="str">
        <f>IF(AT61="●","●",IF(COUNTA(AF40:AF44)=0,"",SUMIF(AF40:AF44,"●",AC40:AC44)+SUM(AF40:AF44)))</f>
        <v/>
      </c>
      <c r="AG45" s="201"/>
      <c r="AH45" s="202"/>
      <c r="AI45" s="183">
        <v>200257</v>
      </c>
      <c r="AJ45" s="184"/>
      <c r="AK45" s="185" t="s">
        <v>187</v>
      </c>
      <c r="AL45" s="185"/>
      <c r="AM45" s="185"/>
      <c r="AN45" s="185" t="e">
        <v>#REF!</v>
      </c>
      <c r="AO45" s="185"/>
      <c r="AP45" s="185"/>
      <c r="AQ45" s="185" t="e">
        <v>#REF!</v>
      </c>
      <c r="AR45" s="185"/>
      <c r="AS45" s="185"/>
      <c r="AT45" s="186">
        <v>200</v>
      </c>
      <c r="AU45" s="186"/>
      <c r="AV45" s="187"/>
      <c r="AW45" s="188"/>
      <c r="AX45" s="186"/>
      <c r="AY45" s="189"/>
      <c r="CI45" s="230" t="s">
        <v>64</v>
      </c>
      <c r="CJ45" s="231"/>
      <c r="CK45" s="231"/>
      <c r="CL45" s="231"/>
      <c r="CM45" s="232"/>
      <c r="CN45" s="233">
        <f>AC35</f>
        <v>20590</v>
      </c>
      <c r="CO45" s="233"/>
      <c r="CP45" s="233"/>
      <c r="CQ45" s="233"/>
      <c r="CR45" s="234" t="s">
        <v>70</v>
      </c>
      <c r="CS45" s="235"/>
      <c r="CT45" s="228"/>
      <c r="CU45" s="228"/>
      <c r="CV45" s="229"/>
    </row>
    <row r="46" spans="1:100" ht="14.25" customHeight="1" x14ac:dyDescent="0.2">
      <c r="A46" s="190">
        <v>200029</v>
      </c>
      <c r="B46" s="184"/>
      <c r="C46" s="185" t="s">
        <v>230</v>
      </c>
      <c r="D46" s="185"/>
      <c r="E46" s="185"/>
      <c r="F46" s="185" t="e">
        <v>#REF!</v>
      </c>
      <c r="G46" s="185"/>
      <c r="H46" s="185"/>
      <c r="I46" s="185" t="e">
        <v>#REF!</v>
      </c>
      <c r="J46" s="185"/>
      <c r="K46" s="185"/>
      <c r="L46" s="186">
        <v>330</v>
      </c>
      <c r="M46" s="186"/>
      <c r="N46" s="187"/>
      <c r="O46" s="188"/>
      <c r="P46" s="186"/>
      <c r="Q46" s="189"/>
      <c r="R46" s="183">
        <v>200209</v>
      </c>
      <c r="S46" s="184"/>
      <c r="T46" s="185" t="s">
        <v>141</v>
      </c>
      <c r="U46" s="185"/>
      <c r="V46" s="185"/>
      <c r="W46" s="185" t="e">
        <v>#REF!</v>
      </c>
      <c r="X46" s="185"/>
      <c r="Y46" s="185"/>
      <c r="Z46" s="185" t="e">
        <v>#REF!</v>
      </c>
      <c r="AA46" s="185"/>
      <c r="AB46" s="185"/>
      <c r="AC46" s="186">
        <v>305</v>
      </c>
      <c r="AD46" s="186"/>
      <c r="AE46" s="187"/>
      <c r="AF46" s="188"/>
      <c r="AG46" s="186"/>
      <c r="AH46" s="189"/>
      <c r="AI46" s="183">
        <v>200258</v>
      </c>
      <c r="AJ46" s="184"/>
      <c r="AK46" s="185" t="s">
        <v>188</v>
      </c>
      <c r="AL46" s="185"/>
      <c r="AM46" s="185"/>
      <c r="AN46" s="185" t="e">
        <v>#REF!</v>
      </c>
      <c r="AO46" s="185"/>
      <c r="AP46" s="185"/>
      <c r="AQ46" s="185" t="e">
        <v>#REF!</v>
      </c>
      <c r="AR46" s="185"/>
      <c r="AS46" s="185"/>
      <c r="AT46" s="186">
        <v>330</v>
      </c>
      <c r="AU46" s="186"/>
      <c r="AV46" s="187"/>
      <c r="AW46" s="188"/>
      <c r="AX46" s="186"/>
      <c r="AY46" s="189"/>
      <c r="CI46" s="238" t="s">
        <v>71</v>
      </c>
      <c r="CJ46" s="239"/>
      <c r="CK46" s="239"/>
      <c r="CL46" s="239"/>
      <c r="CM46" s="240"/>
      <c r="CN46" s="241">
        <f>AC29</f>
        <v>1405</v>
      </c>
      <c r="CO46" s="241"/>
      <c r="CP46" s="241"/>
      <c r="CQ46" s="241"/>
      <c r="CR46" s="242" t="s">
        <v>70</v>
      </c>
      <c r="CS46" s="243"/>
      <c r="CT46" s="236" t="s">
        <v>72</v>
      </c>
      <c r="CU46" s="236"/>
      <c r="CV46" s="237"/>
    </row>
    <row r="47" spans="1:100" ht="14.25" customHeight="1" thickBot="1" x14ac:dyDescent="0.25">
      <c r="A47" s="190">
        <v>200030</v>
      </c>
      <c r="B47" s="184"/>
      <c r="C47" s="185" t="s">
        <v>231</v>
      </c>
      <c r="D47" s="185"/>
      <c r="E47" s="185"/>
      <c r="F47" s="185" t="e">
        <v>#REF!</v>
      </c>
      <c r="G47" s="185"/>
      <c r="H47" s="185"/>
      <c r="I47" s="185" t="e">
        <v>#REF!</v>
      </c>
      <c r="J47" s="185"/>
      <c r="K47" s="185"/>
      <c r="L47" s="186">
        <v>360</v>
      </c>
      <c r="M47" s="186"/>
      <c r="N47" s="187"/>
      <c r="O47" s="188"/>
      <c r="P47" s="186"/>
      <c r="Q47" s="189"/>
      <c r="R47" s="183">
        <v>200210</v>
      </c>
      <c r="S47" s="184"/>
      <c r="T47" s="185" t="s">
        <v>142</v>
      </c>
      <c r="U47" s="185"/>
      <c r="V47" s="185"/>
      <c r="W47" s="185" t="e">
        <v>#REF!</v>
      </c>
      <c r="X47" s="185"/>
      <c r="Y47" s="185"/>
      <c r="Z47" s="185" t="e">
        <v>#REF!</v>
      </c>
      <c r="AA47" s="185"/>
      <c r="AB47" s="185"/>
      <c r="AC47" s="186">
        <v>370</v>
      </c>
      <c r="AD47" s="186"/>
      <c r="AE47" s="187"/>
      <c r="AF47" s="188"/>
      <c r="AG47" s="186"/>
      <c r="AH47" s="189"/>
      <c r="AI47" s="183">
        <v>200259</v>
      </c>
      <c r="AJ47" s="184"/>
      <c r="AK47" s="185" t="s">
        <v>189</v>
      </c>
      <c r="AL47" s="185"/>
      <c r="AM47" s="185"/>
      <c r="AN47" s="185" t="e">
        <v>#REF!</v>
      </c>
      <c r="AO47" s="185"/>
      <c r="AP47" s="185"/>
      <c r="AQ47" s="185" t="e">
        <v>#REF!</v>
      </c>
      <c r="AR47" s="185"/>
      <c r="AS47" s="185"/>
      <c r="AT47" s="186">
        <v>300</v>
      </c>
      <c r="AU47" s="186"/>
      <c r="AV47" s="187"/>
      <c r="AW47" s="188"/>
      <c r="AX47" s="186"/>
      <c r="AY47" s="189"/>
      <c r="CI47" s="246" t="s">
        <v>73</v>
      </c>
      <c r="CJ47" s="247"/>
      <c r="CK47" s="247"/>
      <c r="CL47" s="247"/>
      <c r="CM47" s="248"/>
      <c r="CN47" s="249">
        <f>L14</f>
        <v>20055</v>
      </c>
      <c r="CO47" s="249"/>
      <c r="CP47" s="249"/>
      <c r="CQ47" s="249"/>
      <c r="CR47" s="250" t="s">
        <v>70</v>
      </c>
      <c r="CS47" s="251"/>
      <c r="CT47" s="244" t="s">
        <v>72</v>
      </c>
      <c r="CU47" s="244"/>
      <c r="CV47" s="245"/>
    </row>
    <row r="48" spans="1:100" ht="14.25" customHeight="1" thickBot="1" x14ac:dyDescent="0.25">
      <c r="A48" s="190">
        <v>200031</v>
      </c>
      <c r="B48" s="184"/>
      <c r="C48" s="185" t="s">
        <v>232</v>
      </c>
      <c r="D48" s="185"/>
      <c r="E48" s="185"/>
      <c r="F48" s="185" t="e">
        <v>#REF!</v>
      </c>
      <c r="G48" s="185"/>
      <c r="H48" s="185"/>
      <c r="I48" s="185" t="e">
        <v>#REF!</v>
      </c>
      <c r="J48" s="185"/>
      <c r="K48" s="185"/>
      <c r="L48" s="186">
        <v>320</v>
      </c>
      <c r="M48" s="186"/>
      <c r="N48" s="187"/>
      <c r="O48" s="188"/>
      <c r="P48" s="186"/>
      <c r="Q48" s="189"/>
      <c r="R48" s="183">
        <v>200211</v>
      </c>
      <c r="S48" s="184"/>
      <c r="T48" s="185" t="s">
        <v>143</v>
      </c>
      <c r="U48" s="185"/>
      <c r="V48" s="185"/>
      <c r="W48" s="185" t="e">
        <v>#REF!</v>
      </c>
      <c r="X48" s="185"/>
      <c r="Y48" s="185"/>
      <c r="Z48" s="185" t="e">
        <v>#REF!</v>
      </c>
      <c r="AA48" s="185"/>
      <c r="AB48" s="185"/>
      <c r="AC48" s="186">
        <v>310</v>
      </c>
      <c r="AD48" s="186"/>
      <c r="AE48" s="187"/>
      <c r="AF48" s="188"/>
      <c r="AG48" s="186"/>
      <c r="AH48" s="189"/>
      <c r="AI48" s="183">
        <v>200260</v>
      </c>
      <c r="AJ48" s="184"/>
      <c r="AK48" s="185" t="s">
        <v>190</v>
      </c>
      <c r="AL48" s="185"/>
      <c r="AM48" s="185"/>
      <c r="AN48" s="185" t="e">
        <v>#REF!</v>
      </c>
      <c r="AO48" s="185"/>
      <c r="AP48" s="185"/>
      <c r="AQ48" s="185" t="e">
        <v>#REF!</v>
      </c>
      <c r="AR48" s="185"/>
      <c r="AS48" s="185"/>
      <c r="AT48" s="186">
        <v>280</v>
      </c>
      <c r="AU48" s="186"/>
      <c r="AV48" s="187"/>
      <c r="AW48" s="188"/>
      <c r="AX48" s="186"/>
      <c r="AY48" s="189"/>
      <c r="CI48" s="254" t="s">
        <v>74</v>
      </c>
      <c r="CJ48" s="255"/>
      <c r="CK48" s="255"/>
      <c r="CL48" s="255"/>
      <c r="CM48" s="256"/>
      <c r="CN48" s="257">
        <f>SUM(CN45:CQ47)</f>
        <v>42050</v>
      </c>
      <c r="CO48" s="257"/>
      <c r="CP48" s="257"/>
      <c r="CQ48" s="257"/>
      <c r="CR48" s="252" t="s">
        <v>70</v>
      </c>
      <c r="CS48" s="252"/>
      <c r="CT48" s="252"/>
      <c r="CU48" s="252"/>
      <c r="CV48" s="253"/>
    </row>
    <row r="49" spans="1:100" ht="14.25" customHeight="1" x14ac:dyDescent="0.2">
      <c r="A49" s="190">
        <v>200032</v>
      </c>
      <c r="B49" s="184"/>
      <c r="C49" s="185" t="s">
        <v>233</v>
      </c>
      <c r="D49" s="185"/>
      <c r="E49" s="185"/>
      <c r="F49" s="185" t="e">
        <v>#REF!</v>
      </c>
      <c r="G49" s="185"/>
      <c r="H49" s="185"/>
      <c r="I49" s="185" t="e">
        <v>#REF!</v>
      </c>
      <c r="J49" s="185"/>
      <c r="K49" s="185"/>
      <c r="L49" s="186">
        <v>355</v>
      </c>
      <c r="M49" s="186"/>
      <c r="N49" s="187"/>
      <c r="O49" s="188"/>
      <c r="P49" s="186"/>
      <c r="Q49" s="189"/>
      <c r="R49" s="183">
        <v>200212</v>
      </c>
      <c r="S49" s="184"/>
      <c r="T49" s="185" t="s">
        <v>144</v>
      </c>
      <c r="U49" s="185"/>
      <c r="V49" s="185"/>
      <c r="W49" s="185" t="e">
        <v>#REF!</v>
      </c>
      <c r="X49" s="185"/>
      <c r="Y49" s="185"/>
      <c r="Z49" s="185" t="e">
        <v>#REF!</v>
      </c>
      <c r="AA49" s="185"/>
      <c r="AB49" s="185"/>
      <c r="AC49" s="186">
        <v>425</v>
      </c>
      <c r="AD49" s="186"/>
      <c r="AE49" s="187"/>
      <c r="AF49" s="188"/>
      <c r="AG49" s="186"/>
      <c r="AH49" s="189"/>
      <c r="AI49" s="183">
        <v>200261</v>
      </c>
      <c r="AJ49" s="184"/>
      <c r="AK49" s="185" t="s">
        <v>191</v>
      </c>
      <c r="AL49" s="185"/>
      <c r="AM49" s="185"/>
      <c r="AN49" s="185" t="e">
        <v>#REF!</v>
      </c>
      <c r="AO49" s="185"/>
      <c r="AP49" s="185"/>
      <c r="AQ49" s="185" t="e">
        <v>#REF!</v>
      </c>
      <c r="AR49" s="185"/>
      <c r="AS49" s="185"/>
      <c r="AT49" s="186">
        <v>375</v>
      </c>
      <c r="AU49" s="186"/>
      <c r="AV49" s="187"/>
      <c r="AW49" s="188"/>
      <c r="AX49" s="186"/>
      <c r="AY49" s="189"/>
      <c r="CI49" s="258" t="s">
        <v>75</v>
      </c>
      <c r="CJ49" s="258"/>
      <c r="CK49" s="258"/>
      <c r="CL49" s="258"/>
      <c r="CM49" s="258"/>
      <c r="CN49" s="258"/>
      <c r="CO49" s="258"/>
      <c r="CP49" s="258"/>
      <c r="CQ49" s="258"/>
      <c r="CR49" s="258"/>
      <c r="CS49" s="258"/>
      <c r="CT49" s="258"/>
      <c r="CU49" s="258"/>
      <c r="CV49" s="258"/>
    </row>
    <row r="50" spans="1:100" ht="14.25" customHeight="1" x14ac:dyDescent="0.2">
      <c r="A50" s="190">
        <v>200033</v>
      </c>
      <c r="B50" s="184"/>
      <c r="C50" s="185" t="s">
        <v>234</v>
      </c>
      <c r="D50" s="185"/>
      <c r="E50" s="185"/>
      <c r="F50" s="185" t="e">
        <v>#REF!</v>
      </c>
      <c r="G50" s="185"/>
      <c r="H50" s="185"/>
      <c r="I50" s="185" t="e">
        <v>#REF!</v>
      </c>
      <c r="J50" s="185"/>
      <c r="K50" s="185"/>
      <c r="L50" s="186">
        <v>270</v>
      </c>
      <c r="M50" s="186"/>
      <c r="N50" s="187"/>
      <c r="O50" s="188"/>
      <c r="P50" s="186"/>
      <c r="Q50" s="189"/>
      <c r="R50" s="198" t="s">
        <v>76</v>
      </c>
      <c r="S50" s="199"/>
      <c r="T50" s="199"/>
      <c r="U50" s="199"/>
      <c r="V50" s="199"/>
      <c r="W50" s="199"/>
      <c r="X50" s="199"/>
      <c r="Y50" s="199"/>
      <c r="Z50" s="199"/>
      <c r="AA50" s="199"/>
      <c r="AB50" s="199"/>
      <c r="AC50" s="203">
        <f>SUM(AC46:AE49)</f>
        <v>1410</v>
      </c>
      <c r="AD50" s="203"/>
      <c r="AE50" s="204"/>
      <c r="AF50" s="206" t="str">
        <f>IF(AT61="●","●",IF(COUNTA(AF46:AF49)=0,"",SUMIF(AF46:AF49,"●",AC46:AC49)+SUM(AF46:AF49)))</f>
        <v/>
      </c>
      <c r="AG50" s="203"/>
      <c r="AH50" s="207"/>
      <c r="AI50" s="183">
        <v>200262</v>
      </c>
      <c r="AJ50" s="184"/>
      <c r="AK50" s="185" t="s">
        <v>192</v>
      </c>
      <c r="AL50" s="185"/>
      <c r="AM50" s="185"/>
      <c r="AN50" s="185" t="e">
        <v>#REF!</v>
      </c>
      <c r="AO50" s="185"/>
      <c r="AP50" s="185"/>
      <c r="AQ50" s="185" t="e">
        <v>#REF!</v>
      </c>
      <c r="AR50" s="185"/>
      <c r="AS50" s="185"/>
      <c r="AT50" s="186">
        <v>300</v>
      </c>
      <c r="AU50" s="186"/>
      <c r="AV50" s="187"/>
      <c r="AW50" s="188"/>
      <c r="AX50" s="186"/>
      <c r="AY50" s="189"/>
      <c r="CI50" s="259"/>
      <c r="CJ50" s="259"/>
      <c r="CK50" s="259"/>
      <c r="CL50" s="259"/>
      <c r="CM50" s="259"/>
      <c r="CN50" s="259"/>
      <c r="CO50" s="259"/>
      <c r="CP50" s="259"/>
      <c r="CQ50" s="259"/>
      <c r="CR50" s="259"/>
      <c r="CS50" s="259"/>
      <c r="CT50" s="259"/>
      <c r="CU50" s="259"/>
      <c r="CV50" s="259"/>
    </row>
    <row r="51" spans="1:100" ht="14.25" customHeight="1" thickBot="1" x14ac:dyDescent="0.25">
      <c r="A51" s="190">
        <v>200061</v>
      </c>
      <c r="B51" s="184"/>
      <c r="C51" s="185" t="s">
        <v>235</v>
      </c>
      <c r="D51" s="185"/>
      <c r="E51" s="185"/>
      <c r="F51" s="185" t="e">
        <v>#REF!</v>
      </c>
      <c r="G51" s="185"/>
      <c r="H51" s="185"/>
      <c r="I51" s="185" t="e">
        <v>#REF!</v>
      </c>
      <c r="J51" s="185"/>
      <c r="K51" s="185"/>
      <c r="L51" s="186">
        <v>370</v>
      </c>
      <c r="M51" s="186"/>
      <c r="N51" s="187"/>
      <c r="O51" s="188"/>
      <c r="P51" s="186"/>
      <c r="Q51" s="189"/>
      <c r="R51" s="183">
        <v>200213</v>
      </c>
      <c r="S51" s="184"/>
      <c r="T51" s="185" t="s">
        <v>145</v>
      </c>
      <c r="U51" s="185"/>
      <c r="V51" s="185"/>
      <c r="W51" s="185" t="e">
        <v>#REF!</v>
      </c>
      <c r="X51" s="185"/>
      <c r="Y51" s="185"/>
      <c r="Z51" s="185" t="e">
        <v>#REF!</v>
      </c>
      <c r="AA51" s="185"/>
      <c r="AB51" s="185"/>
      <c r="AC51" s="186">
        <v>410</v>
      </c>
      <c r="AD51" s="186"/>
      <c r="AE51" s="187"/>
      <c r="AF51" s="188"/>
      <c r="AG51" s="186"/>
      <c r="AH51" s="189"/>
      <c r="AI51" s="183">
        <v>200263</v>
      </c>
      <c r="AJ51" s="184"/>
      <c r="AK51" s="185" t="s">
        <v>193</v>
      </c>
      <c r="AL51" s="185"/>
      <c r="AM51" s="185"/>
      <c r="AN51" s="185" t="e">
        <v>#REF!</v>
      </c>
      <c r="AO51" s="185"/>
      <c r="AP51" s="185"/>
      <c r="AQ51" s="185" t="e">
        <v>#REF!</v>
      </c>
      <c r="AR51" s="185"/>
      <c r="AS51" s="185"/>
      <c r="AT51" s="186">
        <v>300</v>
      </c>
      <c r="AU51" s="186"/>
      <c r="AV51" s="187"/>
      <c r="AW51" s="188"/>
      <c r="AX51" s="186"/>
      <c r="AY51" s="189"/>
    </row>
    <row r="52" spans="1:100" ht="14.25" customHeight="1" x14ac:dyDescent="0.2">
      <c r="A52" s="190">
        <v>200062</v>
      </c>
      <c r="B52" s="184"/>
      <c r="C52" s="185" t="s">
        <v>236</v>
      </c>
      <c r="D52" s="185"/>
      <c r="E52" s="185"/>
      <c r="F52" s="185" t="e">
        <v>#REF!</v>
      </c>
      <c r="G52" s="185"/>
      <c r="H52" s="185"/>
      <c r="I52" s="185" t="e">
        <v>#REF!</v>
      </c>
      <c r="J52" s="185"/>
      <c r="K52" s="185"/>
      <c r="L52" s="186">
        <v>725</v>
      </c>
      <c r="M52" s="186"/>
      <c r="N52" s="187"/>
      <c r="O52" s="188"/>
      <c r="P52" s="186"/>
      <c r="Q52" s="189"/>
      <c r="R52" s="183">
        <v>200214</v>
      </c>
      <c r="S52" s="184"/>
      <c r="T52" s="185" t="s">
        <v>146</v>
      </c>
      <c r="U52" s="185"/>
      <c r="V52" s="185"/>
      <c r="W52" s="185" t="e">
        <v>#REF!</v>
      </c>
      <c r="X52" s="185"/>
      <c r="Y52" s="185"/>
      <c r="Z52" s="185" t="e">
        <v>#REF!</v>
      </c>
      <c r="AA52" s="185"/>
      <c r="AB52" s="185"/>
      <c r="AC52" s="186">
        <v>205</v>
      </c>
      <c r="AD52" s="186"/>
      <c r="AE52" s="187"/>
      <c r="AF52" s="188"/>
      <c r="AG52" s="186"/>
      <c r="AH52" s="189"/>
      <c r="AI52" s="183">
        <v>200264</v>
      </c>
      <c r="AJ52" s="184"/>
      <c r="AK52" s="185" t="s">
        <v>194</v>
      </c>
      <c r="AL52" s="185"/>
      <c r="AM52" s="185"/>
      <c r="AN52" s="185" t="e">
        <v>#REF!</v>
      </c>
      <c r="AO52" s="185"/>
      <c r="AP52" s="185"/>
      <c r="AQ52" s="185" t="e">
        <v>#REF!</v>
      </c>
      <c r="AR52" s="185"/>
      <c r="AS52" s="185"/>
      <c r="AT52" s="186">
        <v>280</v>
      </c>
      <c r="AU52" s="186"/>
      <c r="AV52" s="187"/>
      <c r="AW52" s="188"/>
      <c r="AX52" s="186"/>
      <c r="AY52" s="189"/>
      <c r="CF52" s="260" t="s">
        <v>77</v>
      </c>
      <c r="CG52" s="261"/>
      <c r="CH52" s="261"/>
      <c r="CI52" s="261"/>
      <c r="CJ52" s="261"/>
      <c r="CK52" s="261"/>
      <c r="CL52" s="261"/>
      <c r="CM52" s="261"/>
      <c r="CN52" s="261"/>
      <c r="CO52" s="261"/>
      <c r="CP52" s="261"/>
      <c r="CQ52" s="261"/>
      <c r="CR52" s="261"/>
      <c r="CS52" s="261"/>
      <c r="CT52" s="261"/>
      <c r="CU52" s="261"/>
      <c r="CV52" s="262"/>
    </row>
    <row r="53" spans="1:100" ht="14.25" customHeight="1" thickBot="1" x14ac:dyDescent="0.25">
      <c r="A53" s="205" t="s">
        <v>78</v>
      </c>
      <c r="B53" s="199"/>
      <c r="C53" s="199"/>
      <c r="D53" s="199"/>
      <c r="E53" s="199"/>
      <c r="F53" s="199"/>
      <c r="G53" s="199"/>
      <c r="H53" s="199"/>
      <c r="I53" s="199"/>
      <c r="J53" s="199"/>
      <c r="K53" s="199"/>
      <c r="L53" s="203">
        <f>SUM(L34:N52)</f>
        <v>6230</v>
      </c>
      <c r="M53" s="203"/>
      <c r="N53" s="204"/>
      <c r="O53" s="200" t="str">
        <f>IF(AT61="●","●",IF(COUNTA(O34:O52)=0,"",SUMIF(O34:O52,"●",L34:L52)+SUM(O34:O52)))</f>
        <v/>
      </c>
      <c r="P53" s="201"/>
      <c r="Q53" s="202"/>
      <c r="R53" s="183">
        <v>200215</v>
      </c>
      <c r="S53" s="184"/>
      <c r="T53" s="185" t="s">
        <v>147</v>
      </c>
      <c r="U53" s="185"/>
      <c r="V53" s="185"/>
      <c r="W53" s="185" t="e">
        <v>#REF!</v>
      </c>
      <c r="X53" s="185"/>
      <c r="Y53" s="185"/>
      <c r="Z53" s="185" t="e">
        <v>#REF!</v>
      </c>
      <c r="AA53" s="185"/>
      <c r="AB53" s="185"/>
      <c r="AC53" s="186">
        <v>255</v>
      </c>
      <c r="AD53" s="186"/>
      <c r="AE53" s="187"/>
      <c r="AF53" s="188"/>
      <c r="AG53" s="186"/>
      <c r="AH53" s="189"/>
      <c r="AI53" s="183">
        <v>200265</v>
      </c>
      <c r="AJ53" s="184"/>
      <c r="AK53" s="185" t="s">
        <v>195</v>
      </c>
      <c r="AL53" s="185"/>
      <c r="AM53" s="185"/>
      <c r="AN53" s="185" t="e">
        <v>#REF!</v>
      </c>
      <c r="AO53" s="185"/>
      <c r="AP53" s="185"/>
      <c r="AQ53" s="185" t="e">
        <v>#REF!</v>
      </c>
      <c r="AR53" s="185"/>
      <c r="AS53" s="185"/>
      <c r="AT53" s="186">
        <v>220</v>
      </c>
      <c r="AU53" s="186"/>
      <c r="AV53" s="187"/>
      <c r="AW53" s="188"/>
      <c r="AX53" s="186"/>
      <c r="AY53" s="189"/>
      <c r="CF53" s="263"/>
      <c r="CG53" s="264"/>
      <c r="CH53" s="264"/>
      <c r="CI53" s="264"/>
      <c r="CJ53" s="264"/>
      <c r="CK53" s="264"/>
      <c r="CL53" s="264"/>
      <c r="CM53" s="264"/>
      <c r="CN53" s="264"/>
      <c r="CO53" s="264"/>
      <c r="CP53" s="264"/>
      <c r="CQ53" s="264"/>
      <c r="CR53" s="264"/>
      <c r="CS53" s="264"/>
      <c r="CT53" s="264"/>
      <c r="CU53" s="264"/>
      <c r="CV53" s="265"/>
    </row>
    <row r="54" spans="1:100" ht="14.25" customHeight="1" x14ac:dyDescent="0.2">
      <c r="A54" s="190">
        <v>200034</v>
      </c>
      <c r="B54" s="184"/>
      <c r="C54" s="185" t="s">
        <v>237</v>
      </c>
      <c r="D54" s="185"/>
      <c r="E54" s="185"/>
      <c r="F54" s="185" t="e">
        <v>#REF!</v>
      </c>
      <c r="G54" s="185"/>
      <c r="H54" s="185"/>
      <c r="I54" s="185" t="e">
        <v>#REF!</v>
      </c>
      <c r="J54" s="185"/>
      <c r="K54" s="185"/>
      <c r="L54" s="186">
        <v>470</v>
      </c>
      <c r="M54" s="186"/>
      <c r="N54" s="187"/>
      <c r="O54" s="188"/>
      <c r="P54" s="186"/>
      <c r="Q54" s="189"/>
      <c r="R54" s="183">
        <v>200216</v>
      </c>
      <c r="S54" s="184"/>
      <c r="T54" s="185" t="s">
        <v>148</v>
      </c>
      <c r="U54" s="185"/>
      <c r="V54" s="185"/>
      <c r="W54" s="185" t="e">
        <v>#REF!</v>
      </c>
      <c r="X54" s="185"/>
      <c r="Y54" s="185"/>
      <c r="Z54" s="185" t="e">
        <v>#REF!</v>
      </c>
      <c r="AA54" s="185"/>
      <c r="AB54" s="185"/>
      <c r="AC54" s="186">
        <v>355</v>
      </c>
      <c r="AD54" s="186"/>
      <c r="AE54" s="187"/>
      <c r="AF54" s="188"/>
      <c r="AG54" s="186"/>
      <c r="AH54" s="189"/>
      <c r="AI54" s="183">
        <v>200266</v>
      </c>
      <c r="AJ54" s="184"/>
      <c r="AK54" s="185" t="s">
        <v>196</v>
      </c>
      <c r="AL54" s="185"/>
      <c r="AM54" s="185"/>
      <c r="AN54" s="185" t="e">
        <v>#REF!</v>
      </c>
      <c r="AO54" s="185"/>
      <c r="AP54" s="185"/>
      <c r="AQ54" s="185" t="e">
        <v>#REF!</v>
      </c>
      <c r="AR54" s="185"/>
      <c r="AS54" s="185"/>
      <c r="AT54" s="186">
        <v>200</v>
      </c>
      <c r="AU54" s="186"/>
      <c r="AV54" s="187"/>
      <c r="AW54" s="188"/>
      <c r="AX54" s="186"/>
      <c r="AY54" s="189"/>
      <c r="CF54" s="266" t="s">
        <v>79</v>
      </c>
      <c r="CG54" s="267"/>
      <c r="CH54" s="267"/>
      <c r="CI54" s="267"/>
      <c r="CJ54" s="267"/>
      <c r="CK54" s="267"/>
      <c r="CL54" s="267"/>
      <c r="CM54" s="267"/>
      <c r="CN54" s="267"/>
      <c r="CO54" s="267"/>
      <c r="CP54" s="268"/>
      <c r="CQ54" s="269" t="s">
        <v>80</v>
      </c>
      <c r="CR54" s="267"/>
      <c r="CS54" s="268"/>
      <c r="CT54" s="269" t="s">
        <v>81</v>
      </c>
      <c r="CU54" s="267"/>
      <c r="CV54" s="270"/>
    </row>
    <row r="55" spans="1:100" ht="14.25" customHeight="1" x14ac:dyDescent="0.2">
      <c r="A55" s="190">
        <v>200035</v>
      </c>
      <c r="B55" s="184"/>
      <c r="C55" s="185" t="s">
        <v>238</v>
      </c>
      <c r="D55" s="185"/>
      <c r="E55" s="185"/>
      <c r="F55" s="185" t="e">
        <v>#REF!</v>
      </c>
      <c r="G55" s="185"/>
      <c r="H55" s="185"/>
      <c r="I55" s="185" t="e">
        <v>#REF!</v>
      </c>
      <c r="J55" s="185"/>
      <c r="K55" s="185"/>
      <c r="L55" s="186">
        <v>400</v>
      </c>
      <c r="M55" s="186"/>
      <c r="N55" s="187"/>
      <c r="O55" s="188"/>
      <c r="P55" s="186"/>
      <c r="Q55" s="189"/>
      <c r="R55" s="183">
        <v>200217</v>
      </c>
      <c r="S55" s="184"/>
      <c r="T55" s="185" t="s">
        <v>149</v>
      </c>
      <c r="U55" s="185"/>
      <c r="V55" s="185"/>
      <c r="W55" s="185" t="e">
        <v>#REF!</v>
      </c>
      <c r="X55" s="185"/>
      <c r="Y55" s="185"/>
      <c r="Z55" s="185" t="e">
        <v>#REF!</v>
      </c>
      <c r="AA55" s="185"/>
      <c r="AB55" s="185"/>
      <c r="AC55" s="186">
        <v>345</v>
      </c>
      <c r="AD55" s="186"/>
      <c r="AE55" s="187"/>
      <c r="AF55" s="188"/>
      <c r="AG55" s="186"/>
      <c r="AH55" s="189"/>
      <c r="AI55" s="183">
        <v>200267</v>
      </c>
      <c r="AJ55" s="184"/>
      <c r="AK55" s="185" t="s">
        <v>197</v>
      </c>
      <c r="AL55" s="185"/>
      <c r="AM55" s="185"/>
      <c r="AN55" s="185" t="e">
        <v>#REF!</v>
      </c>
      <c r="AO55" s="185"/>
      <c r="AP55" s="185"/>
      <c r="AQ55" s="185" t="e">
        <v>#REF!</v>
      </c>
      <c r="AR55" s="185"/>
      <c r="AS55" s="185"/>
      <c r="AT55" s="186">
        <v>200</v>
      </c>
      <c r="AU55" s="186"/>
      <c r="AV55" s="187"/>
      <c r="AW55" s="188"/>
      <c r="AX55" s="186"/>
      <c r="AY55" s="189"/>
      <c r="CF55" s="271" t="s">
        <v>82</v>
      </c>
      <c r="CG55" s="272"/>
      <c r="CH55" s="272"/>
      <c r="CI55" s="272"/>
      <c r="CJ55" s="272"/>
      <c r="CK55" s="272"/>
      <c r="CL55" s="272"/>
      <c r="CM55" s="272"/>
      <c r="CN55" s="272"/>
      <c r="CO55" s="272"/>
      <c r="CP55" s="273"/>
      <c r="CQ55" s="274">
        <v>2.7</v>
      </c>
      <c r="CR55" s="272"/>
      <c r="CS55" s="273"/>
      <c r="CT55" s="274">
        <v>3.5</v>
      </c>
      <c r="CU55" s="272"/>
      <c r="CV55" s="275"/>
    </row>
    <row r="56" spans="1:100" ht="14.25" customHeight="1" x14ac:dyDescent="0.2">
      <c r="A56" s="190">
        <v>200036</v>
      </c>
      <c r="B56" s="184"/>
      <c r="C56" s="185" t="s">
        <v>239</v>
      </c>
      <c r="D56" s="185"/>
      <c r="E56" s="185"/>
      <c r="F56" s="185" t="e">
        <v>#REF!</v>
      </c>
      <c r="G56" s="185"/>
      <c r="H56" s="185"/>
      <c r="I56" s="185" t="e">
        <v>#REF!</v>
      </c>
      <c r="J56" s="185"/>
      <c r="K56" s="185"/>
      <c r="L56" s="186">
        <v>340</v>
      </c>
      <c r="M56" s="186"/>
      <c r="N56" s="187"/>
      <c r="O56" s="188"/>
      <c r="P56" s="186"/>
      <c r="Q56" s="189"/>
      <c r="R56" s="198" t="s">
        <v>83</v>
      </c>
      <c r="S56" s="199"/>
      <c r="T56" s="199"/>
      <c r="U56" s="199"/>
      <c r="V56" s="199"/>
      <c r="W56" s="199"/>
      <c r="X56" s="199"/>
      <c r="Y56" s="199"/>
      <c r="Z56" s="199"/>
      <c r="AA56" s="199"/>
      <c r="AB56" s="199"/>
      <c r="AC56" s="203">
        <f>SUM(AC51:AE55)</f>
        <v>1570</v>
      </c>
      <c r="AD56" s="203"/>
      <c r="AE56" s="204"/>
      <c r="AF56" s="200" t="str">
        <f>IF(AT61="●","●",IF(COUNTA(AF51:AF55)=0,"",SUMIF(AF51:AF55,"●",AC51:AC55)+SUM(AF51:AF55)))</f>
        <v/>
      </c>
      <c r="AG56" s="201"/>
      <c r="AH56" s="202"/>
      <c r="AI56" s="183">
        <v>200268</v>
      </c>
      <c r="AJ56" s="184"/>
      <c r="AK56" s="185" t="s">
        <v>198</v>
      </c>
      <c r="AL56" s="185"/>
      <c r="AM56" s="185"/>
      <c r="AN56" s="185" t="e">
        <v>#REF!</v>
      </c>
      <c r="AO56" s="185"/>
      <c r="AP56" s="185"/>
      <c r="AQ56" s="185" t="e">
        <v>#REF!</v>
      </c>
      <c r="AR56" s="185"/>
      <c r="AS56" s="185"/>
      <c r="AT56" s="186">
        <v>300</v>
      </c>
      <c r="AU56" s="186"/>
      <c r="AV56" s="187"/>
      <c r="AW56" s="188"/>
      <c r="AX56" s="186"/>
      <c r="AY56" s="189"/>
      <c r="CF56" s="276" t="s">
        <v>84</v>
      </c>
      <c r="CG56" s="277"/>
      <c r="CH56" s="277"/>
      <c r="CI56" s="277"/>
      <c r="CJ56" s="277"/>
      <c r="CK56" s="277"/>
      <c r="CL56" s="277"/>
      <c r="CM56" s="277"/>
      <c r="CN56" s="277"/>
      <c r="CO56" s="277"/>
      <c r="CP56" s="278"/>
      <c r="CQ56" s="279">
        <v>2.9</v>
      </c>
      <c r="CR56" s="280"/>
      <c r="CS56" s="281"/>
      <c r="CT56" s="279">
        <v>3.7</v>
      </c>
      <c r="CU56" s="280"/>
      <c r="CV56" s="282"/>
    </row>
    <row r="57" spans="1:100" ht="14.25" customHeight="1" x14ac:dyDescent="0.2">
      <c r="A57" s="190">
        <v>200037</v>
      </c>
      <c r="B57" s="184"/>
      <c r="C57" s="185" t="s">
        <v>240</v>
      </c>
      <c r="D57" s="185"/>
      <c r="E57" s="185"/>
      <c r="F57" s="185" t="e">
        <v>#REF!</v>
      </c>
      <c r="G57" s="185"/>
      <c r="H57" s="185"/>
      <c r="I57" s="185" t="e">
        <v>#REF!</v>
      </c>
      <c r="J57" s="185"/>
      <c r="K57" s="185"/>
      <c r="L57" s="186">
        <v>535</v>
      </c>
      <c r="M57" s="186"/>
      <c r="N57" s="187"/>
      <c r="O57" s="188"/>
      <c r="P57" s="186"/>
      <c r="Q57" s="189"/>
      <c r="R57" s="183">
        <v>200218</v>
      </c>
      <c r="S57" s="184"/>
      <c r="T57" s="185" t="s">
        <v>150</v>
      </c>
      <c r="U57" s="185"/>
      <c r="V57" s="185"/>
      <c r="W57" s="185" t="e">
        <v>#REF!</v>
      </c>
      <c r="X57" s="185"/>
      <c r="Y57" s="185"/>
      <c r="Z57" s="185" t="e">
        <v>#REF!</v>
      </c>
      <c r="AA57" s="185"/>
      <c r="AB57" s="185"/>
      <c r="AC57" s="186">
        <v>280</v>
      </c>
      <c r="AD57" s="186"/>
      <c r="AE57" s="187"/>
      <c r="AF57" s="188"/>
      <c r="AG57" s="186"/>
      <c r="AH57" s="189"/>
      <c r="AI57" s="183">
        <v>200269</v>
      </c>
      <c r="AJ57" s="184"/>
      <c r="AK57" s="185" t="s">
        <v>199</v>
      </c>
      <c r="AL57" s="185"/>
      <c r="AM57" s="185"/>
      <c r="AN57" s="185" t="e">
        <v>#REF!</v>
      </c>
      <c r="AO57" s="185"/>
      <c r="AP57" s="185"/>
      <c r="AQ57" s="185" t="e">
        <v>#REF!</v>
      </c>
      <c r="AR57" s="185"/>
      <c r="AS57" s="185"/>
      <c r="AT57" s="186">
        <v>270</v>
      </c>
      <c r="AU57" s="186"/>
      <c r="AV57" s="187"/>
      <c r="AW57" s="188"/>
      <c r="AX57" s="186"/>
      <c r="AY57" s="189"/>
      <c r="CF57" s="276" t="s">
        <v>85</v>
      </c>
      <c r="CG57" s="277"/>
      <c r="CH57" s="277"/>
      <c r="CI57" s="277"/>
      <c r="CJ57" s="277"/>
      <c r="CK57" s="277"/>
      <c r="CL57" s="277"/>
      <c r="CM57" s="277"/>
      <c r="CN57" s="277"/>
      <c r="CO57" s="277"/>
      <c r="CP57" s="278"/>
      <c r="CQ57" s="279">
        <v>3.3</v>
      </c>
      <c r="CR57" s="280"/>
      <c r="CS57" s="281"/>
      <c r="CT57" s="279">
        <v>4</v>
      </c>
      <c r="CU57" s="280"/>
      <c r="CV57" s="282"/>
    </row>
    <row r="58" spans="1:100" ht="14.25" customHeight="1" x14ac:dyDescent="0.2">
      <c r="A58" s="190">
        <v>200038</v>
      </c>
      <c r="B58" s="184"/>
      <c r="C58" s="185" t="s">
        <v>241</v>
      </c>
      <c r="D58" s="185"/>
      <c r="E58" s="185"/>
      <c r="F58" s="185" t="e">
        <v>#REF!</v>
      </c>
      <c r="G58" s="185"/>
      <c r="H58" s="185"/>
      <c r="I58" s="185" t="e">
        <v>#REF!</v>
      </c>
      <c r="J58" s="185"/>
      <c r="K58" s="185"/>
      <c r="L58" s="186">
        <v>365</v>
      </c>
      <c r="M58" s="186"/>
      <c r="N58" s="187"/>
      <c r="O58" s="188"/>
      <c r="P58" s="186"/>
      <c r="Q58" s="189"/>
      <c r="R58" s="183">
        <v>200219</v>
      </c>
      <c r="S58" s="184"/>
      <c r="T58" s="185" t="s">
        <v>151</v>
      </c>
      <c r="U58" s="185"/>
      <c r="V58" s="185"/>
      <c r="W58" s="185" t="e">
        <v>#REF!</v>
      </c>
      <c r="X58" s="185"/>
      <c r="Y58" s="185"/>
      <c r="Z58" s="185" t="e">
        <v>#REF!</v>
      </c>
      <c r="AA58" s="185"/>
      <c r="AB58" s="185"/>
      <c r="AC58" s="186">
        <v>295</v>
      </c>
      <c r="AD58" s="186"/>
      <c r="AE58" s="187"/>
      <c r="AF58" s="188"/>
      <c r="AG58" s="186"/>
      <c r="AH58" s="189"/>
      <c r="AI58" s="183">
        <v>200270</v>
      </c>
      <c r="AJ58" s="184"/>
      <c r="AK58" s="185" t="s">
        <v>200</v>
      </c>
      <c r="AL58" s="185"/>
      <c r="AM58" s="185"/>
      <c r="AN58" s="185" t="e">
        <v>#REF!</v>
      </c>
      <c r="AO58" s="185"/>
      <c r="AP58" s="185"/>
      <c r="AQ58" s="185" t="e">
        <v>#REF!</v>
      </c>
      <c r="AR58" s="185"/>
      <c r="AS58" s="185"/>
      <c r="AT58" s="186">
        <v>325</v>
      </c>
      <c r="AU58" s="186"/>
      <c r="AV58" s="187"/>
      <c r="AW58" s="188"/>
      <c r="AX58" s="186"/>
      <c r="AY58" s="189"/>
      <c r="CF58" s="276" t="s">
        <v>86</v>
      </c>
      <c r="CG58" s="277"/>
      <c r="CH58" s="277"/>
      <c r="CI58" s="277"/>
      <c r="CJ58" s="277"/>
      <c r="CK58" s="277"/>
      <c r="CL58" s="277"/>
      <c r="CM58" s="277"/>
      <c r="CN58" s="277"/>
      <c r="CO58" s="277"/>
      <c r="CP58" s="278"/>
      <c r="CQ58" s="279">
        <v>4</v>
      </c>
      <c r="CR58" s="280"/>
      <c r="CS58" s="280"/>
      <c r="CT58" s="283">
        <v>5.0999999999999996</v>
      </c>
      <c r="CU58" s="277"/>
      <c r="CV58" s="284"/>
    </row>
    <row r="59" spans="1:100" ht="14.25" customHeight="1" x14ac:dyDescent="0.2">
      <c r="A59" s="190">
        <v>200039</v>
      </c>
      <c r="B59" s="184"/>
      <c r="C59" s="185" t="s">
        <v>242</v>
      </c>
      <c r="D59" s="185"/>
      <c r="E59" s="185"/>
      <c r="F59" s="185" t="e">
        <v>#REF!</v>
      </c>
      <c r="G59" s="185"/>
      <c r="H59" s="185"/>
      <c r="I59" s="185" t="e">
        <v>#REF!</v>
      </c>
      <c r="J59" s="185"/>
      <c r="K59" s="185"/>
      <c r="L59" s="186">
        <v>400</v>
      </c>
      <c r="M59" s="186"/>
      <c r="N59" s="187"/>
      <c r="O59" s="188"/>
      <c r="P59" s="186"/>
      <c r="Q59" s="189"/>
      <c r="R59" s="190">
        <v>200220</v>
      </c>
      <c r="S59" s="184"/>
      <c r="T59" s="185" t="s">
        <v>152</v>
      </c>
      <c r="U59" s="185"/>
      <c r="V59" s="185"/>
      <c r="W59" s="185" t="e">
        <v>#REF!</v>
      </c>
      <c r="X59" s="185"/>
      <c r="Y59" s="185"/>
      <c r="Z59" s="185" t="e">
        <v>#REF!</v>
      </c>
      <c r="AA59" s="185"/>
      <c r="AB59" s="185"/>
      <c r="AC59" s="186">
        <v>200</v>
      </c>
      <c r="AD59" s="186"/>
      <c r="AE59" s="187"/>
      <c r="AF59" s="188"/>
      <c r="AG59" s="186"/>
      <c r="AH59" s="189"/>
      <c r="AI59" s="183">
        <v>200271</v>
      </c>
      <c r="AJ59" s="184"/>
      <c r="AK59" s="185" t="s">
        <v>201</v>
      </c>
      <c r="AL59" s="185"/>
      <c r="AM59" s="185"/>
      <c r="AN59" s="185" t="e">
        <v>#REF!</v>
      </c>
      <c r="AO59" s="185"/>
      <c r="AP59" s="185"/>
      <c r="AQ59" s="185" t="e">
        <v>#REF!</v>
      </c>
      <c r="AR59" s="185"/>
      <c r="AS59" s="185"/>
      <c r="AT59" s="186">
        <v>205</v>
      </c>
      <c r="AU59" s="186"/>
      <c r="AV59" s="187"/>
      <c r="AW59" s="188"/>
      <c r="AX59" s="186"/>
      <c r="AY59" s="189"/>
      <c r="CF59" s="289" t="s">
        <v>87</v>
      </c>
      <c r="CG59" s="290"/>
      <c r="CH59" s="290"/>
      <c r="CI59" s="290"/>
      <c r="CJ59" s="290"/>
      <c r="CK59" s="290"/>
      <c r="CL59" s="290"/>
      <c r="CM59" s="290"/>
      <c r="CN59" s="290"/>
      <c r="CO59" s="290"/>
      <c r="CP59" s="291"/>
      <c r="CQ59" s="285">
        <v>4.4000000000000004</v>
      </c>
      <c r="CR59" s="286"/>
      <c r="CS59" s="287"/>
      <c r="CT59" s="285">
        <v>5.5</v>
      </c>
      <c r="CU59" s="286"/>
      <c r="CV59" s="288"/>
    </row>
    <row r="60" spans="1:100" ht="14.25" customHeight="1" thickBot="1" x14ac:dyDescent="0.25">
      <c r="A60" s="205" t="s">
        <v>88</v>
      </c>
      <c r="B60" s="199"/>
      <c r="C60" s="199"/>
      <c r="D60" s="199"/>
      <c r="E60" s="199"/>
      <c r="F60" s="199"/>
      <c r="G60" s="199"/>
      <c r="H60" s="199"/>
      <c r="I60" s="199"/>
      <c r="J60" s="199"/>
      <c r="K60" s="199"/>
      <c r="L60" s="203">
        <f>SUM(L54:L59)</f>
        <v>2510</v>
      </c>
      <c r="M60" s="203"/>
      <c r="N60" s="204"/>
      <c r="O60" s="200" t="str">
        <f>IF(AT61="●","●",IF(COUNTA(O54:O59)=0,"",SUMIF(O54:O59,"●",L54:L59)+SUM(O54:O59)))</f>
        <v/>
      </c>
      <c r="P60" s="201"/>
      <c r="Q60" s="202"/>
      <c r="R60" s="190">
        <v>200221</v>
      </c>
      <c r="S60" s="184"/>
      <c r="T60" s="185" t="s">
        <v>153</v>
      </c>
      <c r="U60" s="185"/>
      <c r="V60" s="185"/>
      <c r="W60" s="185" t="e">
        <v>#REF!</v>
      </c>
      <c r="X60" s="185"/>
      <c r="Y60" s="185"/>
      <c r="Z60" s="185" t="e">
        <v>#REF!</v>
      </c>
      <c r="AA60" s="185"/>
      <c r="AB60" s="185"/>
      <c r="AC60" s="186">
        <v>200</v>
      </c>
      <c r="AD60" s="186"/>
      <c r="AE60" s="187"/>
      <c r="AF60" s="188"/>
      <c r="AG60" s="186"/>
      <c r="AH60" s="189"/>
      <c r="AI60" s="198" t="s">
        <v>89</v>
      </c>
      <c r="AJ60" s="199"/>
      <c r="AK60" s="209"/>
      <c r="AL60" s="209"/>
      <c r="AM60" s="209"/>
      <c r="AN60" s="209"/>
      <c r="AO60" s="209"/>
      <c r="AP60" s="209"/>
      <c r="AQ60" s="209"/>
      <c r="AR60" s="209"/>
      <c r="AS60" s="209"/>
      <c r="AT60" s="203">
        <f>SUM(AT45:AV59)</f>
        <v>4085</v>
      </c>
      <c r="AU60" s="203"/>
      <c r="AV60" s="204"/>
      <c r="AW60" s="292" t="str">
        <f>IF(AT61="●","●",IF(COUNTA(AW45:AW59)=0,"",SUMIF(AW45:AW59,"●",AT45:AT59)+SUM(AW45:AW59)))</f>
        <v/>
      </c>
      <c r="AX60" s="293"/>
      <c r="AY60" s="294"/>
      <c r="CF60" s="295" t="s">
        <v>90</v>
      </c>
      <c r="CG60" s="296"/>
      <c r="CH60" s="296"/>
      <c r="CI60" s="296"/>
      <c r="CJ60" s="296"/>
      <c r="CK60" s="296"/>
      <c r="CL60" s="296"/>
      <c r="CM60" s="296"/>
      <c r="CN60" s="296"/>
      <c r="CO60" s="296"/>
      <c r="CP60" s="296"/>
      <c r="CQ60" s="296"/>
      <c r="CR60" s="296"/>
      <c r="CS60" s="296"/>
      <c r="CT60" s="296"/>
      <c r="CU60" s="296"/>
      <c r="CV60" s="297"/>
    </row>
    <row r="61" spans="1:100" ht="14.25" customHeight="1" thickTop="1" x14ac:dyDescent="0.2">
      <c r="A61" s="190">
        <v>200040</v>
      </c>
      <c r="B61" s="184"/>
      <c r="C61" s="185" t="s">
        <v>243</v>
      </c>
      <c r="D61" s="185"/>
      <c r="E61" s="185"/>
      <c r="F61" s="185" t="e">
        <v>#REF!</v>
      </c>
      <c r="G61" s="185"/>
      <c r="H61" s="185"/>
      <c r="I61" s="185" t="e">
        <v>#REF!</v>
      </c>
      <c r="J61" s="185"/>
      <c r="K61" s="185"/>
      <c r="L61" s="186">
        <v>350</v>
      </c>
      <c r="M61" s="186"/>
      <c r="N61" s="187"/>
      <c r="O61" s="188"/>
      <c r="P61" s="186"/>
      <c r="Q61" s="189"/>
      <c r="R61" s="205" t="s">
        <v>91</v>
      </c>
      <c r="S61" s="199"/>
      <c r="T61" s="199"/>
      <c r="U61" s="199"/>
      <c r="V61" s="199"/>
      <c r="W61" s="199"/>
      <c r="X61" s="199"/>
      <c r="Y61" s="199"/>
      <c r="Z61" s="199"/>
      <c r="AA61" s="199"/>
      <c r="AB61" s="199"/>
      <c r="AC61" s="203">
        <f>SUM(AC57:AE60)</f>
        <v>975</v>
      </c>
      <c r="AD61" s="203"/>
      <c r="AE61" s="204"/>
      <c r="AF61" s="206" t="str">
        <f>IF(AT61="●","●",IF(COUNTA(AF57:AF60)=0,"",SUMIF(AF57:AF60,"●",AC57:AC60)+SUM(AF57:AF60)))</f>
        <v/>
      </c>
      <c r="AG61" s="203"/>
      <c r="AH61" s="207"/>
      <c r="AI61" s="304" t="s">
        <v>92</v>
      </c>
      <c r="AJ61" s="305"/>
      <c r="AK61" s="310">
        <f>L14+AC29+AC35</f>
        <v>42050</v>
      </c>
      <c r="AL61" s="311"/>
      <c r="AM61" s="311"/>
      <c r="AN61" s="311"/>
      <c r="AO61" s="311"/>
      <c r="AP61" s="311"/>
      <c r="AQ61" s="311"/>
      <c r="AR61" s="311"/>
      <c r="AS61" s="312"/>
      <c r="AT61" s="319"/>
      <c r="AU61" s="320"/>
      <c r="AV61" s="320"/>
      <c r="AW61" s="321"/>
      <c r="AX61" s="321"/>
      <c r="AY61" s="322"/>
      <c r="CF61" s="298"/>
      <c r="CG61" s="299"/>
      <c r="CH61" s="299"/>
      <c r="CI61" s="299"/>
      <c r="CJ61" s="299"/>
      <c r="CK61" s="299"/>
      <c r="CL61" s="299"/>
      <c r="CM61" s="299"/>
      <c r="CN61" s="299"/>
      <c r="CO61" s="299"/>
      <c r="CP61" s="299"/>
      <c r="CQ61" s="299"/>
      <c r="CR61" s="299"/>
      <c r="CS61" s="299"/>
      <c r="CT61" s="299"/>
      <c r="CU61" s="299"/>
      <c r="CV61" s="300"/>
    </row>
    <row r="62" spans="1:100" ht="14.25" customHeight="1" x14ac:dyDescent="0.2">
      <c r="A62" s="190">
        <v>200041</v>
      </c>
      <c r="B62" s="184"/>
      <c r="C62" s="185" t="s">
        <v>244</v>
      </c>
      <c r="D62" s="185"/>
      <c r="E62" s="185"/>
      <c r="F62" s="185" t="e">
        <v>#REF!</v>
      </c>
      <c r="G62" s="185"/>
      <c r="H62" s="185"/>
      <c r="I62" s="185" t="e">
        <v>#REF!</v>
      </c>
      <c r="J62" s="185"/>
      <c r="K62" s="185"/>
      <c r="L62" s="186">
        <v>210</v>
      </c>
      <c r="M62" s="186"/>
      <c r="N62" s="187"/>
      <c r="O62" s="188"/>
      <c r="P62" s="186"/>
      <c r="Q62" s="189"/>
      <c r="R62" s="183">
        <v>200222</v>
      </c>
      <c r="S62" s="184"/>
      <c r="T62" s="185" t="s">
        <v>154</v>
      </c>
      <c r="U62" s="185"/>
      <c r="V62" s="185"/>
      <c r="W62" s="185" t="e">
        <v>#REF!</v>
      </c>
      <c r="X62" s="185"/>
      <c r="Y62" s="185"/>
      <c r="Z62" s="185" t="e">
        <v>#REF!</v>
      </c>
      <c r="AA62" s="185"/>
      <c r="AB62" s="185"/>
      <c r="AC62" s="186">
        <v>235</v>
      </c>
      <c r="AD62" s="186"/>
      <c r="AE62" s="187"/>
      <c r="AF62" s="188"/>
      <c r="AG62" s="186"/>
      <c r="AH62" s="189"/>
      <c r="AI62" s="306"/>
      <c r="AJ62" s="307"/>
      <c r="AK62" s="313"/>
      <c r="AL62" s="314"/>
      <c r="AM62" s="314"/>
      <c r="AN62" s="314"/>
      <c r="AO62" s="314"/>
      <c r="AP62" s="314"/>
      <c r="AQ62" s="314"/>
      <c r="AR62" s="314"/>
      <c r="AS62" s="315"/>
      <c r="AT62" s="323"/>
      <c r="AU62" s="321"/>
      <c r="AV62" s="321"/>
      <c r="AW62" s="321"/>
      <c r="AX62" s="321"/>
      <c r="AY62" s="322"/>
      <c r="CF62" s="298"/>
      <c r="CG62" s="299"/>
      <c r="CH62" s="299"/>
      <c r="CI62" s="299"/>
      <c r="CJ62" s="299"/>
      <c r="CK62" s="299"/>
      <c r="CL62" s="299"/>
      <c r="CM62" s="299"/>
      <c r="CN62" s="299"/>
      <c r="CO62" s="299"/>
      <c r="CP62" s="299"/>
      <c r="CQ62" s="299"/>
      <c r="CR62" s="299"/>
      <c r="CS62" s="299"/>
      <c r="CT62" s="299"/>
      <c r="CU62" s="299"/>
      <c r="CV62" s="300"/>
    </row>
    <row r="63" spans="1:100" ht="14.25" customHeight="1" thickBot="1" x14ac:dyDescent="0.25">
      <c r="A63" s="190">
        <v>200042</v>
      </c>
      <c r="B63" s="184"/>
      <c r="C63" s="185" t="s">
        <v>245</v>
      </c>
      <c r="D63" s="185"/>
      <c r="E63" s="185"/>
      <c r="F63" s="185" t="e">
        <v>#REF!</v>
      </c>
      <c r="G63" s="185"/>
      <c r="H63" s="185"/>
      <c r="I63" s="185" t="e">
        <v>#REF!</v>
      </c>
      <c r="J63" s="185"/>
      <c r="K63" s="185"/>
      <c r="L63" s="186">
        <v>270</v>
      </c>
      <c r="M63" s="186"/>
      <c r="N63" s="187"/>
      <c r="O63" s="188"/>
      <c r="P63" s="186"/>
      <c r="Q63" s="189"/>
      <c r="R63" s="183">
        <v>200223</v>
      </c>
      <c r="S63" s="184"/>
      <c r="T63" s="185" t="s">
        <v>155</v>
      </c>
      <c r="U63" s="185"/>
      <c r="V63" s="185"/>
      <c r="W63" s="185" t="e">
        <v>#REF!</v>
      </c>
      <c r="X63" s="185"/>
      <c r="Y63" s="185"/>
      <c r="Z63" s="185" t="e">
        <v>#REF!</v>
      </c>
      <c r="AA63" s="185"/>
      <c r="AB63" s="185"/>
      <c r="AC63" s="186">
        <v>320</v>
      </c>
      <c r="AD63" s="186"/>
      <c r="AE63" s="187"/>
      <c r="AF63" s="188"/>
      <c r="AG63" s="186"/>
      <c r="AH63" s="189"/>
      <c r="AI63" s="308"/>
      <c r="AJ63" s="309"/>
      <c r="AK63" s="316"/>
      <c r="AL63" s="317"/>
      <c r="AM63" s="317"/>
      <c r="AN63" s="317"/>
      <c r="AO63" s="317"/>
      <c r="AP63" s="317"/>
      <c r="AQ63" s="317"/>
      <c r="AR63" s="317"/>
      <c r="AS63" s="318"/>
      <c r="AT63" s="324"/>
      <c r="AU63" s="325"/>
      <c r="AV63" s="325"/>
      <c r="AW63" s="325"/>
      <c r="AX63" s="325"/>
      <c r="AY63" s="326"/>
      <c r="CF63" s="298"/>
      <c r="CG63" s="299"/>
      <c r="CH63" s="299"/>
      <c r="CI63" s="299"/>
      <c r="CJ63" s="299"/>
      <c r="CK63" s="299"/>
      <c r="CL63" s="299"/>
      <c r="CM63" s="299"/>
      <c r="CN63" s="299"/>
      <c r="CO63" s="299"/>
      <c r="CP63" s="299"/>
      <c r="CQ63" s="299"/>
      <c r="CR63" s="299"/>
      <c r="CS63" s="299"/>
      <c r="CT63" s="299"/>
      <c r="CU63" s="299"/>
      <c r="CV63" s="300"/>
    </row>
    <row r="64" spans="1:100" ht="14.25" customHeight="1" thickBot="1" x14ac:dyDescent="0.25">
      <c r="A64" s="190">
        <v>200043</v>
      </c>
      <c r="B64" s="184"/>
      <c r="C64" s="185" t="s">
        <v>246</v>
      </c>
      <c r="D64" s="185"/>
      <c r="E64" s="185"/>
      <c r="F64" s="185" t="e">
        <v>#REF!</v>
      </c>
      <c r="G64" s="185"/>
      <c r="H64" s="185"/>
      <c r="I64" s="185" t="e">
        <v>#REF!</v>
      </c>
      <c r="J64" s="185"/>
      <c r="K64" s="185"/>
      <c r="L64" s="186">
        <v>340</v>
      </c>
      <c r="M64" s="186"/>
      <c r="N64" s="187"/>
      <c r="O64" s="188"/>
      <c r="P64" s="186"/>
      <c r="Q64" s="189"/>
      <c r="R64" s="205" t="s">
        <v>93</v>
      </c>
      <c r="S64" s="199"/>
      <c r="T64" s="199"/>
      <c r="U64" s="199"/>
      <c r="V64" s="199"/>
      <c r="W64" s="199"/>
      <c r="X64" s="199"/>
      <c r="Y64" s="199"/>
      <c r="Z64" s="199"/>
      <c r="AA64" s="199"/>
      <c r="AB64" s="199"/>
      <c r="AC64" s="203">
        <f>SUM(AC62:AC63)</f>
        <v>555</v>
      </c>
      <c r="AD64" s="203"/>
      <c r="AE64" s="204"/>
      <c r="AF64" s="200" t="str">
        <f>IF(AT61="●","●",IF(COUNTA(AF62:AF63)=0,"",SUMIF(AF62:AF63,"●",AC62:AC63)+SUM(AF62:AF63)))</f>
        <v/>
      </c>
      <c r="AG64" s="201"/>
      <c r="AH64" s="202"/>
      <c r="CF64" s="301"/>
      <c r="CG64" s="302"/>
      <c r="CH64" s="302"/>
      <c r="CI64" s="302"/>
      <c r="CJ64" s="302"/>
      <c r="CK64" s="302"/>
      <c r="CL64" s="302"/>
      <c r="CM64" s="302"/>
      <c r="CN64" s="302"/>
      <c r="CO64" s="302"/>
      <c r="CP64" s="302"/>
      <c r="CQ64" s="302"/>
      <c r="CR64" s="302"/>
      <c r="CS64" s="302"/>
      <c r="CT64" s="302"/>
      <c r="CU64" s="302"/>
      <c r="CV64" s="303"/>
    </row>
    <row r="65" spans="1:100" ht="14.25" customHeight="1" thickBot="1" x14ac:dyDescent="0.25">
      <c r="A65" s="327" t="s">
        <v>94</v>
      </c>
      <c r="B65" s="209"/>
      <c r="C65" s="209"/>
      <c r="D65" s="209"/>
      <c r="E65" s="209"/>
      <c r="F65" s="209"/>
      <c r="G65" s="209"/>
      <c r="H65" s="209"/>
      <c r="I65" s="209"/>
      <c r="J65" s="209"/>
      <c r="K65" s="209"/>
      <c r="L65" s="210">
        <f>SUM(L61:N64)</f>
        <v>1170</v>
      </c>
      <c r="M65" s="210"/>
      <c r="N65" s="211"/>
      <c r="O65" s="206" t="str">
        <f>IF(AT61="●","●",IF(COUNTA(O61:O64)=0,"",SUMIF(O61:O64,"●",L61:L64)+SUM(O61:O64)))</f>
        <v/>
      </c>
      <c r="P65" s="203"/>
      <c r="Q65" s="207"/>
      <c r="R65" s="183">
        <v>200224</v>
      </c>
      <c r="S65" s="184"/>
      <c r="T65" s="185" t="s">
        <v>156</v>
      </c>
      <c r="U65" s="185"/>
      <c r="V65" s="185"/>
      <c r="W65" s="185" t="e">
        <v>#REF!</v>
      </c>
      <c r="X65" s="185"/>
      <c r="Y65" s="185"/>
      <c r="Z65" s="185" t="e">
        <v>#REF!</v>
      </c>
      <c r="AA65" s="185"/>
      <c r="AB65" s="185"/>
      <c r="AC65" s="186">
        <v>385</v>
      </c>
      <c r="AD65" s="186"/>
      <c r="AE65" s="187"/>
      <c r="AF65" s="188"/>
      <c r="AG65" s="186"/>
      <c r="AH65" s="189"/>
    </row>
    <row r="66" spans="1:100" ht="14.25" customHeight="1" x14ac:dyDescent="0.2">
      <c r="A66" s="190">
        <v>200044</v>
      </c>
      <c r="B66" s="184"/>
      <c r="C66" s="185" t="s">
        <v>247</v>
      </c>
      <c r="D66" s="185"/>
      <c r="E66" s="185"/>
      <c r="F66" s="185" t="e">
        <v>#REF!</v>
      </c>
      <c r="G66" s="185"/>
      <c r="H66" s="185"/>
      <c r="I66" s="185" t="e">
        <v>#REF!</v>
      </c>
      <c r="J66" s="185"/>
      <c r="K66" s="185"/>
      <c r="L66" s="186">
        <v>265</v>
      </c>
      <c r="M66" s="186"/>
      <c r="N66" s="187"/>
      <c r="O66" s="188"/>
      <c r="P66" s="186"/>
      <c r="Q66" s="189"/>
      <c r="R66" s="183">
        <v>200225</v>
      </c>
      <c r="S66" s="184"/>
      <c r="T66" s="185" t="s">
        <v>157</v>
      </c>
      <c r="U66" s="185"/>
      <c r="V66" s="185"/>
      <c r="W66" s="185" t="e">
        <v>#REF!</v>
      </c>
      <c r="X66" s="185"/>
      <c r="Y66" s="185"/>
      <c r="Z66" s="185" t="e">
        <v>#REF!</v>
      </c>
      <c r="AA66" s="185"/>
      <c r="AB66" s="185"/>
      <c r="AC66" s="186">
        <v>360</v>
      </c>
      <c r="AD66" s="186"/>
      <c r="AE66" s="187"/>
      <c r="AF66" s="188"/>
      <c r="AG66" s="186"/>
      <c r="AH66" s="189"/>
      <c r="CB66" s="328" t="s">
        <v>95</v>
      </c>
      <c r="CC66" s="329"/>
      <c r="CD66" s="329"/>
      <c r="CE66" s="329"/>
      <c r="CF66" s="332" t="s">
        <v>96</v>
      </c>
      <c r="CG66" s="332"/>
      <c r="CH66" s="332"/>
      <c r="CI66" s="332"/>
      <c r="CJ66" s="332"/>
      <c r="CK66" s="332"/>
      <c r="CL66" s="332"/>
      <c r="CM66" s="332"/>
      <c r="CN66" s="332"/>
      <c r="CO66" s="332"/>
      <c r="CP66" s="332"/>
      <c r="CQ66" s="332"/>
      <c r="CR66" s="332"/>
      <c r="CS66" s="332"/>
      <c r="CT66" s="332"/>
      <c r="CU66" s="332"/>
      <c r="CV66" s="333"/>
    </row>
    <row r="67" spans="1:100" ht="14.25" customHeight="1" thickBot="1" x14ac:dyDescent="0.25">
      <c r="A67" s="190">
        <v>200045</v>
      </c>
      <c r="B67" s="184"/>
      <c r="C67" s="185" t="s">
        <v>248</v>
      </c>
      <c r="D67" s="185"/>
      <c r="E67" s="185"/>
      <c r="F67" s="185" t="e">
        <v>#REF!</v>
      </c>
      <c r="G67" s="185"/>
      <c r="H67" s="185"/>
      <c r="I67" s="185" t="e">
        <v>#REF!</v>
      </c>
      <c r="J67" s="185"/>
      <c r="K67" s="185"/>
      <c r="L67" s="186">
        <v>305</v>
      </c>
      <c r="M67" s="186"/>
      <c r="N67" s="187"/>
      <c r="O67" s="188"/>
      <c r="P67" s="186"/>
      <c r="Q67" s="189"/>
      <c r="R67" s="183">
        <v>200226</v>
      </c>
      <c r="S67" s="184"/>
      <c r="T67" s="185" t="s">
        <v>158</v>
      </c>
      <c r="U67" s="185"/>
      <c r="V67" s="185"/>
      <c r="W67" s="185" t="e">
        <v>#REF!</v>
      </c>
      <c r="X67" s="185"/>
      <c r="Y67" s="185"/>
      <c r="Z67" s="185" t="e">
        <v>#REF!</v>
      </c>
      <c r="AA67" s="185"/>
      <c r="AB67" s="185"/>
      <c r="AC67" s="186">
        <v>260</v>
      </c>
      <c r="AD67" s="186"/>
      <c r="AE67" s="187"/>
      <c r="AF67" s="188"/>
      <c r="AG67" s="186"/>
      <c r="AH67" s="189"/>
      <c r="CB67" s="330"/>
      <c r="CC67" s="331"/>
      <c r="CD67" s="331"/>
      <c r="CE67" s="331"/>
      <c r="CF67" s="334" t="s">
        <v>97</v>
      </c>
      <c r="CG67" s="334"/>
      <c r="CH67" s="334"/>
      <c r="CI67" s="334"/>
      <c r="CJ67" s="334"/>
      <c r="CK67" s="334"/>
      <c r="CL67" s="334"/>
      <c r="CM67" s="334"/>
      <c r="CN67" s="334"/>
      <c r="CO67" s="334"/>
      <c r="CP67" s="334"/>
      <c r="CQ67" s="334"/>
      <c r="CR67" s="334"/>
      <c r="CS67" s="334"/>
      <c r="CT67" s="334"/>
      <c r="CU67" s="334"/>
      <c r="CV67" s="335"/>
    </row>
    <row r="68" spans="1:100" ht="14.25" customHeight="1" x14ac:dyDescent="0.2">
      <c r="A68" s="190">
        <v>200046</v>
      </c>
      <c r="B68" s="184"/>
      <c r="C68" s="185" t="s">
        <v>249</v>
      </c>
      <c r="D68" s="185"/>
      <c r="E68" s="185"/>
      <c r="F68" s="185" t="e">
        <v>#REF!</v>
      </c>
      <c r="G68" s="185"/>
      <c r="H68" s="185"/>
      <c r="I68" s="185" t="e">
        <v>#REF!</v>
      </c>
      <c r="J68" s="185"/>
      <c r="K68" s="185"/>
      <c r="L68" s="186">
        <v>320</v>
      </c>
      <c r="M68" s="186"/>
      <c r="N68" s="187"/>
      <c r="O68" s="188"/>
      <c r="P68" s="186"/>
      <c r="Q68" s="189"/>
      <c r="R68" s="190">
        <v>200227</v>
      </c>
      <c r="S68" s="184"/>
      <c r="T68" s="185" t="s">
        <v>159</v>
      </c>
      <c r="U68" s="185"/>
      <c r="V68" s="185"/>
      <c r="W68" s="185" t="e">
        <v>#REF!</v>
      </c>
      <c r="X68" s="185"/>
      <c r="Y68" s="185"/>
      <c r="Z68" s="185" t="e">
        <v>#REF!</v>
      </c>
      <c r="AA68" s="185"/>
      <c r="AB68" s="185"/>
      <c r="AC68" s="186">
        <v>380</v>
      </c>
      <c r="AD68" s="186"/>
      <c r="AE68" s="187"/>
      <c r="AF68" s="188"/>
      <c r="AG68" s="186"/>
      <c r="AH68" s="189"/>
      <c r="CB68" s="336" t="s">
        <v>98</v>
      </c>
      <c r="CC68" s="337"/>
      <c r="CD68" s="337"/>
      <c r="CE68" s="337"/>
      <c r="CF68" s="340" t="s">
        <v>99</v>
      </c>
      <c r="CG68" s="340"/>
      <c r="CH68" s="340"/>
      <c r="CI68" s="340"/>
      <c r="CJ68" s="340"/>
      <c r="CK68" s="340"/>
      <c r="CL68" s="340"/>
      <c r="CM68" s="340"/>
      <c r="CN68" s="340"/>
      <c r="CO68" s="340"/>
      <c r="CP68" s="340"/>
      <c r="CQ68" s="340"/>
      <c r="CR68" s="340"/>
      <c r="CS68" s="340"/>
      <c r="CT68" s="340"/>
      <c r="CU68" s="340"/>
      <c r="CV68" s="341"/>
    </row>
    <row r="69" spans="1:100" ht="14.25" customHeight="1" thickBot="1" x14ac:dyDescent="0.25">
      <c r="A69" s="190">
        <v>200047</v>
      </c>
      <c r="B69" s="184"/>
      <c r="C69" s="185" t="s">
        <v>250</v>
      </c>
      <c r="D69" s="185"/>
      <c r="E69" s="185"/>
      <c r="F69" s="185" t="e">
        <v>#REF!</v>
      </c>
      <c r="G69" s="185"/>
      <c r="H69" s="185"/>
      <c r="I69" s="185" t="e">
        <v>#REF!</v>
      </c>
      <c r="J69" s="185"/>
      <c r="K69" s="185"/>
      <c r="L69" s="186">
        <v>330</v>
      </c>
      <c r="M69" s="186"/>
      <c r="N69" s="187"/>
      <c r="O69" s="188"/>
      <c r="P69" s="186"/>
      <c r="Q69" s="189"/>
      <c r="R69" s="344" t="s">
        <v>100</v>
      </c>
      <c r="S69" s="345"/>
      <c r="T69" s="345"/>
      <c r="U69" s="345"/>
      <c r="V69" s="345"/>
      <c r="W69" s="345"/>
      <c r="X69" s="345"/>
      <c r="Y69" s="345"/>
      <c r="Z69" s="345"/>
      <c r="AA69" s="345"/>
      <c r="AB69" s="345"/>
      <c r="AC69" s="203">
        <f>SUM(AC65:AE68)</f>
        <v>1385</v>
      </c>
      <c r="AD69" s="203"/>
      <c r="AE69" s="204"/>
      <c r="AF69" s="206" t="str">
        <f>IF(AT61="●","●",IF(COUNTA(AF65:AF68)=0,"",SUMIF(AF65:AF68,"●",AC65:AC68)+SUM(AF65:AF68)))</f>
        <v/>
      </c>
      <c r="AG69" s="203"/>
      <c r="AH69" s="207"/>
      <c r="CB69" s="338"/>
      <c r="CC69" s="339"/>
      <c r="CD69" s="339"/>
      <c r="CE69" s="339"/>
      <c r="CF69" s="342"/>
      <c r="CG69" s="342"/>
      <c r="CH69" s="342"/>
      <c r="CI69" s="342"/>
      <c r="CJ69" s="342"/>
      <c r="CK69" s="342"/>
      <c r="CL69" s="342"/>
      <c r="CM69" s="342"/>
      <c r="CN69" s="342"/>
      <c r="CO69" s="342"/>
      <c r="CP69" s="342"/>
      <c r="CQ69" s="342"/>
      <c r="CR69" s="342"/>
      <c r="CS69" s="342"/>
      <c r="CT69" s="342"/>
      <c r="CU69" s="342"/>
      <c r="CV69" s="343"/>
    </row>
    <row r="70" spans="1:100" ht="14.25" customHeight="1" thickTop="1" thickBot="1" x14ac:dyDescent="0.25">
      <c r="A70" s="344" t="s">
        <v>101</v>
      </c>
      <c r="B70" s="345"/>
      <c r="C70" s="345"/>
      <c r="D70" s="345"/>
      <c r="E70" s="345"/>
      <c r="F70" s="345"/>
      <c r="G70" s="345"/>
      <c r="H70" s="345"/>
      <c r="I70" s="345"/>
      <c r="J70" s="345"/>
      <c r="K70" s="345"/>
      <c r="L70" s="203">
        <f>SUM(L66:N69)</f>
        <v>1220</v>
      </c>
      <c r="M70" s="203"/>
      <c r="N70" s="204"/>
      <c r="O70" s="200" t="str">
        <f>IF(AT61="●","●",IF(COUNTA(O66:O69)=0,"",SUMIF(O66:O69,"●",L66:L69)+SUM(O66:O69)))</f>
        <v/>
      </c>
      <c r="P70" s="201"/>
      <c r="Q70" s="202"/>
      <c r="R70" s="25"/>
      <c r="S70" s="26"/>
      <c r="T70" s="27"/>
      <c r="U70" s="27"/>
      <c r="V70" s="27"/>
      <c r="W70" s="27"/>
      <c r="X70" s="27"/>
      <c r="Y70" s="27"/>
      <c r="Z70" s="27"/>
      <c r="AA70" s="26"/>
      <c r="AB70" s="25"/>
      <c r="AC70" s="25"/>
      <c r="AD70" s="25"/>
      <c r="AE70" s="25"/>
      <c r="AF70" s="9"/>
      <c r="AG70" s="9"/>
      <c r="AH70" s="9"/>
      <c r="CB70" s="346" t="s">
        <v>102</v>
      </c>
      <c r="CC70" s="347"/>
      <c r="CD70" s="347"/>
      <c r="CE70" s="347"/>
      <c r="CF70" s="347"/>
      <c r="CG70" s="347"/>
      <c r="CH70" s="347"/>
      <c r="CI70" s="347"/>
      <c r="CJ70" s="347"/>
      <c r="CK70" s="347"/>
      <c r="CL70" s="347"/>
      <c r="CM70" s="347"/>
      <c r="CN70" s="347"/>
      <c r="CO70" s="347"/>
      <c r="CP70" s="347"/>
      <c r="CQ70" s="347"/>
      <c r="CR70" s="347"/>
      <c r="CS70" s="347"/>
      <c r="CT70" s="347"/>
      <c r="CU70" s="347"/>
      <c r="CV70" s="348"/>
    </row>
    <row r="71" spans="1:100" ht="14.25" customHeight="1" thickTop="1" x14ac:dyDescent="0.2">
      <c r="A71" s="25"/>
      <c r="B71" s="26"/>
      <c r="C71" s="27"/>
      <c r="D71" s="27"/>
      <c r="E71" s="27"/>
      <c r="F71" s="27"/>
      <c r="G71" s="27"/>
      <c r="H71" s="27"/>
      <c r="I71" s="27"/>
      <c r="J71" s="26"/>
      <c r="K71" s="25"/>
      <c r="L71" s="25"/>
      <c r="M71" s="25"/>
      <c r="N71" s="25"/>
      <c r="O71" s="9"/>
      <c r="P71" s="9"/>
      <c r="Q71" s="9"/>
      <c r="CB71" s="349" t="s">
        <v>103</v>
      </c>
      <c r="CC71" s="350"/>
      <c r="CD71" s="350"/>
      <c r="CE71" s="350"/>
      <c r="CF71" s="350"/>
      <c r="CG71" s="350"/>
      <c r="CH71" s="350"/>
      <c r="CI71" s="350"/>
      <c r="CJ71" s="350"/>
      <c r="CK71" s="350"/>
      <c r="CL71" s="350"/>
      <c r="CM71" s="350"/>
      <c r="CN71" s="350"/>
      <c r="CO71" s="350"/>
      <c r="CP71" s="350"/>
      <c r="CQ71" s="350"/>
      <c r="CR71" s="350"/>
      <c r="CS71" s="350"/>
      <c r="CT71" s="350"/>
      <c r="CU71" s="350"/>
      <c r="CV71" s="351"/>
    </row>
    <row r="72" spans="1:100" ht="14.25" customHeight="1" x14ac:dyDescent="0.2">
      <c r="A72" t="s">
        <v>104</v>
      </c>
      <c r="CB72" s="352" t="s">
        <v>105</v>
      </c>
      <c r="CC72" s="353"/>
      <c r="CD72" s="353"/>
      <c r="CE72" s="353"/>
      <c r="CF72" s="356" t="s">
        <v>106</v>
      </c>
      <c r="CG72" s="356"/>
      <c r="CH72" s="356"/>
      <c r="CI72" s="356"/>
      <c r="CJ72" s="356"/>
      <c r="CK72" s="356"/>
      <c r="CL72" s="356"/>
      <c r="CM72" s="356"/>
      <c r="CN72" s="357" t="s">
        <v>107</v>
      </c>
      <c r="CO72" s="357"/>
      <c r="CP72" s="357"/>
      <c r="CQ72" s="357"/>
      <c r="CR72" s="357"/>
      <c r="CS72" s="357"/>
      <c r="CT72" s="357"/>
      <c r="CU72" s="357"/>
      <c r="CV72" s="358"/>
    </row>
    <row r="73" spans="1:100" ht="14.25" customHeight="1" x14ac:dyDescent="0.2">
      <c r="A73" t="s">
        <v>108</v>
      </c>
      <c r="BX73" s="28"/>
      <c r="BY73" s="29"/>
      <c r="BZ73" s="29"/>
      <c r="CA73" s="29"/>
      <c r="CB73" s="352"/>
      <c r="CC73" s="353"/>
      <c r="CD73" s="353"/>
      <c r="CE73" s="353"/>
      <c r="CF73" s="126" t="s">
        <v>109</v>
      </c>
      <c r="CG73" s="126"/>
      <c r="CH73" s="126"/>
      <c r="CI73" s="126"/>
      <c r="CJ73" s="126"/>
      <c r="CK73" s="126"/>
      <c r="CL73" s="126"/>
      <c r="CM73" s="126"/>
      <c r="CN73" s="357"/>
      <c r="CO73" s="357"/>
      <c r="CP73" s="357"/>
      <c r="CQ73" s="357"/>
      <c r="CR73" s="357"/>
      <c r="CS73" s="357"/>
      <c r="CT73" s="357"/>
      <c r="CU73" s="357"/>
      <c r="CV73" s="358"/>
    </row>
    <row r="74" spans="1:100" ht="14.25" customHeight="1" thickBot="1" x14ac:dyDescent="0.25">
      <c r="A74" t="s">
        <v>110</v>
      </c>
      <c r="AA74" s="30" t="s">
        <v>111</v>
      </c>
      <c r="BX74" s="29"/>
      <c r="BY74" s="29"/>
      <c r="BZ74" s="29"/>
      <c r="CA74" s="29"/>
      <c r="CB74" s="354"/>
      <c r="CC74" s="355"/>
      <c r="CD74" s="355"/>
      <c r="CE74" s="355"/>
      <c r="CF74" s="361" t="s">
        <v>112</v>
      </c>
      <c r="CG74" s="361"/>
      <c r="CH74" s="361"/>
      <c r="CI74" s="361"/>
      <c r="CJ74" s="361"/>
      <c r="CK74" s="361"/>
      <c r="CL74" s="361"/>
      <c r="CM74" s="361"/>
      <c r="CN74" s="359"/>
      <c r="CO74" s="359"/>
      <c r="CP74" s="359"/>
      <c r="CQ74" s="359"/>
      <c r="CR74" s="359"/>
      <c r="CS74" s="359"/>
      <c r="CT74" s="359"/>
      <c r="CU74" s="359"/>
      <c r="CV74" s="360"/>
    </row>
    <row r="75" spans="1:100" ht="14.25" customHeight="1" x14ac:dyDescent="0.2">
      <c r="A75" t="s">
        <v>113</v>
      </c>
    </row>
    <row r="76" spans="1:100" ht="14.25" customHeight="1" x14ac:dyDescent="0.2">
      <c r="A76" s="31" t="s">
        <v>114</v>
      </c>
    </row>
    <row r="77" spans="1:100" x14ac:dyDescent="0.2">
      <c r="A77" t="s">
        <v>115</v>
      </c>
    </row>
  </sheetData>
  <mergeCells count="747">
    <mergeCell ref="CB71:CV71"/>
    <mergeCell ref="CB72:CE74"/>
    <mergeCell ref="CF72:CM72"/>
    <mergeCell ref="CN72:CV74"/>
    <mergeCell ref="CF73:CM73"/>
    <mergeCell ref="CF74:CM74"/>
    <mergeCell ref="CF68:CV69"/>
    <mergeCell ref="A69:B69"/>
    <mergeCell ref="C69:K69"/>
    <mergeCell ref="L69:N69"/>
    <mergeCell ref="O69:Q69"/>
    <mergeCell ref="R69:AB69"/>
    <mergeCell ref="AC69:AE69"/>
    <mergeCell ref="AF69:AH69"/>
    <mergeCell ref="A70:K70"/>
    <mergeCell ref="L70:N70"/>
    <mergeCell ref="O70:Q70"/>
    <mergeCell ref="CB70:CV70"/>
    <mergeCell ref="A68:B68"/>
    <mergeCell ref="C68:K68"/>
    <mergeCell ref="L68:N68"/>
    <mergeCell ref="O68:Q68"/>
    <mergeCell ref="R68:S68"/>
    <mergeCell ref="T68:AB68"/>
    <mergeCell ref="AC68:AE68"/>
    <mergeCell ref="AF68:AH68"/>
    <mergeCell ref="CB68:CE69"/>
    <mergeCell ref="AC66:AE66"/>
    <mergeCell ref="AF66:AH66"/>
    <mergeCell ref="CB66:CE67"/>
    <mergeCell ref="CF66:CV66"/>
    <mergeCell ref="A67:B67"/>
    <mergeCell ref="C67:K67"/>
    <mergeCell ref="L67:N67"/>
    <mergeCell ref="O67:Q67"/>
    <mergeCell ref="R67:S67"/>
    <mergeCell ref="T67:AB67"/>
    <mergeCell ref="A66:B66"/>
    <mergeCell ref="C66:K66"/>
    <mergeCell ref="L66:N66"/>
    <mergeCell ref="O66:Q66"/>
    <mergeCell ref="R66:S66"/>
    <mergeCell ref="T66:AB66"/>
    <mergeCell ref="AC67:AE67"/>
    <mergeCell ref="AF67:AH67"/>
    <mergeCell ref="CF67:CV67"/>
    <mergeCell ref="A65:K65"/>
    <mergeCell ref="L65:N65"/>
    <mergeCell ref="O65:Q65"/>
    <mergeCell ref="R65:S65"/>
    <mergeCell ref="T65:AB65"/>
    <mergeCell ref="AC65:AE65"/>
    <mergeCell ref="AF65:AH65"/>
    <mergeCell ref="A64:B64"/>
    <mergeCell ref="C64:K64"/>
    <mergeCell ref="L64:N64"/>
    <mergeCell ref="O64:Q64"/>
    <mergeCell ref="R64:AB64"/>
    <mergeCell ref="AC64:AE64"/>
    <mergeCell ref="A63:B63"/>
    <mergeCell ref="C63:K63"/>
    <mergeCell ref="L63:N63"/>
    <mergeCell ref="O63:Q63"/>
    <mergeCell ref="R63:S63"/>
    <mergeCell ref="T63:AB63"/>
    <mergeCell ref="AC63:AE63"/>
    <mergeCell ref="AF63:AH63"/>
    <mergeCell ref="AF64:AH64"/>
    <mergeCell ref="AT59:AV59"/>
    <mergeCell ref="AW59:AY59"/>
    <mergeCell ref="CF59:CP59"/>
    <mergeCell ref="AT60:AV60"/>
    <mergeCell ref="AW60:AY60"/>
    <mergeCell ref="CF60:CV64"/>
    <mergeCell ref="A61:B61"/>
    <mergeCell ref="C61:K61"/>
    <mergeCell ref="L61:N61"/>
    <mergeCell ref="O61:Q61"/>
    <mergeCell ref="R61:AB61"/>
    <mergeCell ref="AC61:AE61"/>
    <mergeCell ref="AF61:AH61"/>
    <mergeCell ref="AI61:AJ63"/>
    <mergeCell ref="AK61:AS63"/>
    <mergeCell ref="AT61:AY63"/>
    <mergeCell ref="A62:B62"/>
    <mergeCell ref="C62:K62"/>
    <mergeCell ref="L62:N62"/>
    <mergeCell ref="O62:Q62"/>
    <mergeCell ref="R62:S62"/>
    <mergeCell ref="T62:AB62"/>
    <mergeCell ref="AC62:AE62"/>
    <mergeCell ref="AF62:AH62"/>
    <mergeCell ref="A60:K60"/>
    <mergeCell ref="L60:N60"/>
    <mergeCell ref="O60:Q60"/>
    <mergeCell ref="R60:S60"/>
    <mergeCell ref="T60:AB60"/>
    <mergeCell ref="AC60:AE60"/>
    <mergeCell ref="AF60:AH60"/>
    <mergeCell ref="AI60:AS60"/>
    <mergeCell ref="AF59:AH59"/>
    <mergeCell ref="AI59:AJ59"/>
    <mergeCell ref="AK59:AS59"/>
    <mergeCell ref="CF58:CP58"/>
    <mergeCell ref="CQ58:CS58"/>
    <mergeCell ref="CT58:CV58"/>
    <mergeCell ref="A59:B59"/>
    <mergeCell ref="C59:K59"/>
    <mergeCell ref="L59:N59"/>
    <mergeCell ref="O59:Q59"/>
    <mergeCell ref="R59:S59"/>
    <mergeCell ref="T59:AB59"/>
    <mergeCell ref="AC59:AE59"/>
    <mergeCell ref="AC58:AE58"/>
    <mergeCell ref="AF58:AH58"/>
    <mergeCell ref="AI58:AJ58"/>
    <mergeCell ref="AK58:AS58"/>
    <mergeCell ref="AT58:AV58"/>
    <mergeCell ref="AW58:AY58"/>
    <mergeCell ref="A58:B58"/>
    <mergeCell ref="C58:K58"/>
    <mergeCell ref="L58:N58"/>
    <mergeCell ref="O58:Q58"/>
    <mergeCell ref="R58:S58"/>
    <mergeCell ref="T58:AB58"/>
    <mergeCell ref="CQ59:CS59"/>
    <mergeCell ref="CT59:CV59"/>
    <mergeCell ref="AK57:AS57"/>
    <mergeCell ref="AT57:AV57"/>
    <mergeCell ref="AW57:AY57"/>
    <mergeCell ref="CF57:CP57"/>
    <mergeCell ref="CQ57:CS57"/>
    <mergeCell ref="CT57:CV57"/>
    <mergeCell ref="CT56:CV56"/>
    <mergeCell ref="A57:B57"/>
    <mergeCell ref="C57:K57"/>
    <mergeCell ref="L57:N57"/>
    <mergeCell ref="O57:Q57"/>
    <mergeCell ref="R57:S57"/>
    <mergeCell ref="T57:AB57"/>
    <mergeCell ref="AC57:AE57"/>
    <mergeCell ref="AF57:AH57"/>
    <mergeCell ref="AI57:AJ57"/>
    <mergeCell ref="AI56:AJ56"/>
    <mergeCell ref="AK56:AS56"/>
    <mergeCell ref="AT56:AV56"/>
    <mergeCell ref="AW56:AY56"/>
    <mergeCell ref="CF56:CP56"/>
    <mergeCell ref="CQ56:CS56"/>
    <mergeCell ref="CF55:CP55"/>
    <mergeCell ref="CQ55:CS55"/>
    <mergeCell ref="CT55:CV55"/>
    <mergeCell ref="A56:B56"/>
    <mergeCell ref="C56:K56"/>
    <mergeCell ref="L56:N56"/>
    <mergeCell ref="O56:Q56"/>
    <mergeCell ref="R56:AB56"/>
    <mergeCell ref="AC56:AE56"/>
    <mergeCell ref="AF56:AH56"/>
    <mergeCell ref="AC55:AE55"/>
    <mergeCell ref="AF55:AH55"/>
    <mergeCell ref="AI55:AJ55"/>
    <mergeCell ref="AK55:AS55"/>
    <mergeCell ref="AT55:AV55"/>
    <mergeCell ref="AW55:AY55"/>
    <mergeCell ref="A55:B55"/>
    <mergeCell ref="C55:K55"/>
    <mergeCell ref="L55:N55"/>
    <mergeCell ref="O55:Q55"/>
    <mergeCell ref="R55:S55"/>
    <mergeCell ref="T55:AB55"/>
    <mergeCell ref="T54:AB54"/>
    <mergeCell ref="AC54:AE54"/>
    <mergeCell ref="AF54:AH54"/>
    <mergeCell ref="A54:B54"/>
    <mergeCell ref="C54:K54"/>
    <mergeCell ref="L54:N54"/>
    <mergeCell ref="O54:Q54"/>
    <mergeCell ref="R54:S54"/>
    <mergeCell ref="AW54:AY54"/>
    <mergeCell ref="CF54:CP54"/>
    <mergeCell ref="CQ54:CS54"/>
    <mergeCell ref="CT54:CV54"/>
    <mergeCell ref="AI54:AJ54"/>
    <mergeCell ref="AK54:AS54"/>
    <mergeCell ref="AT54:AV54"/>
    <mergeCell ref="AT52:AV52"/>
    <mergeCell ref="AW52:AY52"/>
    <mergeCell ref="CF52:CV53"/>
    <mergeCell ref="A53:K53"/>
    <mergeCell ref="L53:N53"/>
    <mergeCell ref="O53:Q53"/>
    <mergeCell ref="R53:S53"/>
    <mergeCell ref="T53:AB53"/>
    <mergeCell ref="AC53:AE53"/>
    <mergeCell ref="AF53:AH53"/>
    <mergeCell ref="AI53:AJ53"/>
    <mergeCell ref="AK53:AS53"/>
    <mergeCell ref="AT53:AV53"/>
    <mergeCell ref="AW53:AY53"/>
    <mergeCell ref="AT50:AV50"/>
    <mergeCell ref="AW50:AY50"/>
    <mergeCell ref="A51:B51"/>
    <mergeCell ref="C51:K51"/>
    <mergeCell ref="L51:N51"/>
    <mergeCell ref="O51:Q51"/>
    <mergeCell ref="R51:S51"/>
    <mergeCell ref="AW51:AY51"/>
    <mergeCell ref="A52:B52"/>
    <mergeCell ref="C52:K52"/>
    <mergeCell ref="L52:N52"/>
    <mergeCell ref="O52:Q52"/>
    <mergeCell ref="R52:S52"/>
    <mergeCell ref="T52:AB52"/>
    <mergeCell ref="AC52:AE52"/>
    <mergeCell ref="AF52:AH52"/>
    <mergeCell ref="AI52:AJ52"/>
    <mergeCell ref="T51:AB51"/>
    <mergeCell ref="AC51:AE51"/>
    <mergeCell ref="AF51:AH51"/>
    <mergeCell ref="AI51:AJ51"/>
    <mergeCell ref="AK51:AS51"/>
    <mergeCell ref="AT51:AV51"/>
    <mergeCell ref="AK52:AS52"/>
    <mergeCell ref="A50:B50"/>
    <mergeCell ref="C50:K50"/>
    <mergeCell ref="L50:N50"/>
    <mergeCell ref="O50:Q50"/>
    <mergeCell ref="R50:AB50"/>
    <mergeCell ref="AC50:AE50"/>
    <mergeCell ref="AF50:AH50"/>
    <mergeCell ref="AI50:AJ50"/>
    <mergeCell ref="AK50:AS50"/>
    <mergeCell ref="AW47:AY47"/>
    <mergeCell ref="CI47:CM47"/>
    <mergeCell ref="CN47:CQ47"/>
    <mergeCell ref="CR47:CS47"/>
    <mergeCell ref="CT48:CV48"/>
    <mergeCell ref="A49:B49"/>
    <mergeCell ref="C49:K49"/>
    <mergeCell ref="L49:N49"/>
    <mergeCell ref="O49:Q49"/>
    <mergeCell ref="R49:S49"/>
    <mergeCell ref="T49:AB49"/>
    <mergeCell ref="AC49:AE49"/>
    <mergeCell ref="AF49:AH49"/>
    <mergeCell ref="AI49:AJ49"/>
    <mergeCell ref="AK48:AS48"/>
    <mergeCell ref="AT48:AV48"/>
    <mergeCell ref="AW48:AY48"/>
    <mergeCell ref="CI48:CM48"/>
    <mergeCell ref="CN48:CQ48"/>
    <mergeCell ref="CR48:CS48"/>
    <mergeCell ref="AK49:AS49"/>
    <mergeCell ref="AT49:AV49"/>
    <mergeCell ref="AW49:AY49"/>
    <mergeCell ref="CI49:CV50"/>
    <mergeCell ref="A48:B48"/>
    <mergeCell ref="C48:K48"/>
    <mergeCell ref="L48:N48"/>
    <mergeCell ref="O48:Q48"/>
    <mergeCell ref="R48:S48"/>
    <mergeCell ref="T48:AB48"/>
    <mergeCell ref="AC48:AE48"/>
    <mergeCell ref="AF48:AH48"/>
    <mergeCell ref="AI48:AJ48"/>
    <mergeCell ref="AT45:AV45"/>
    <mergeCell ref="AW45:AY45"/>
    <mergeCell ref="CI45:CM45"/>
    <mergeCell ref="CN45:CQ45"/>
    <mergeCell ref="CR45:CS45"/>
    <mergeCell ref="CT46:CV46"/>
    <mergeCell ref="A47:B47"/>
    <mergeCell ref="C47:K47"/>
    <mergeCell ref="L47:N47"/>
    <mergeCell ref="O47:Q47"/>
    <mergeCell ref="R47:S47"/>
    <mergeCell ref="T47:AB47"/>
    <mergeCell ref="AC47:AE47"/>
    <mergeCell ref="AF47:AH47"/>
    <mergeCell ref="AI47:AJ47"/>
    <mergeCell ref="AK46:AS46"/>
    <mergeCell ref="AT46:AV46"/>
    <mergeCell ref="AW46:AY46"/>
    <mergeCell ref="CI46:CM46"/>
    <mergeCell ref="CN46:CQ46"/>
    <mergeCell ref="CR46:CS46"/>
    <mergeCell ref="CT47:CV47"/>
    <mergeCell ref="AK47:AS47"/>
    <mergeCell ref="AT47:AV47"/>
    <mergeCell ref="A46:B46"/>
    <mergeCell ref="C46:K46"/>
    <mergeCell ref="L46:N46"/>
    <mergeCell ref="O46:Q46"/>
    <mergeCell ref="R46:S46"/>
    <mergeCell ref="T46:AB46"/>
    <mergeCell ref="AC46:AE46"/>
    <mergeCell ref="AF46:AH46"/>
    <mergeCell ref="AI46:AJ46"/>
    <mergeCell ref="CN44:CS44"/>
    <mergeCell ref="CT44:CV44"/>
    <mergeCell ref="A45:B45"/>
    <mergeCell ref="C45:K45"/>
    <mergeCell ref="L45:N45"/>
    <mergeCell ref="O45:Q45"/>
    <mergeCell ref="R45:AB45"/>
    <mergeCell ref="AC45:AE45"/>
    <mergeCell ref="AF45:AH45"/>
    <mergeCell ref="AI45:AJ45"/>
    <mergeCell ref="AC44:AE44"/>
    <mergeCell ref="AF44:AH44"/>
    <mergeCell ref="AI44:AS44"/>
    <mergeCell ref="AT44:AV44"/>
    <mergeCell ref="AW44:AY44"/>
    <mergeCell ref="CI44:CM44"/>
    <mergeCell ref="A44:B44"/>
    <mergeCell ref="C44:K44"/>
    <mergeCell ref="L44:N44"/>
    <mergeCell ref="O44:Q44"/>
    <mergeCell ref="R44:S44"/>
    <mergeCell ref="T44:AB44"/>
    <mergeCell ref="CT45:CV45"/>
    <mergeCell ref="AK45:AS45"/>
    <mergeCell ref="AC43:AE43"/>
    <mergeCell ref="AF43:AH43"/>
    <mergeCell ref="AI43:AJ43"/>
    <mergeCell ref="AK43:AS43"/>
    <mergeCell ref="AT43:AV43"/>
    <mergeCell ref="AW43:AY43"/>
    <mergeCell ref="A43:B43"/>
    <mergeCell ref="C43:K43"/>
    <mergeCell ref="L43:N43"/>
    <mergeCell ref="O43:Q43"/>
    <mergeCell ref="R43:S43"/>
    <mergeCell ref="T43:AB43"/>
    <mergeCell ref="AC42:AE42"/>
    <mergeCell ref="AF42:AH42"/>
    <mergeCell ref="AI42:AJ42"/>
    <mergeCell ref="AK42:AS42"/>
    <mergeCell ref="AT42:AV42"/>
    <mergeCell ref="AW42:AY42"/>
    <mergeCell ref="A42:B42"/>
    <mergeCell ref="C42:K42"/>
    <mergeCell ref="L42:N42"/>
    <mergeCell ref="O42:Q42"/>
    <mergeCell ref="R42:S42"/>
    <mergeCell ref="T42:AB42"/>
    <mergeCell ref="AC41:AE41"/>
    <mergeCell ref="AF41:AH41"/>
    <mergeCell ref="AI41:AJ41"/>
    <mergeCell ref="AK41:AS41"/>
    <mergeCell ref="AT41:AV41"/>
    <mergeCell ref="AW41:AY41"/>
    <mergeCell ref="A41:B41"/>
    <mergeCell ref="C41:K41"/>
    <mergeCell ref="L41:N41"/>
    <mergeCell ref="O41:Q41"/>
    <mergeCell ref="R41:S41"/>
    <mergeCell ref="T41:AB41"/>
    <mergeCell ref="AT38:AV38"/>
    <mergeCell ref="AW38:AY38"/>
    <mergeCell ref="AC40:AE40"/>
    <mergeCell ref="AF40:AH40"/>
    <mergeCell ref="AI40:AJ40"/>
    <mergeCell ref="AK40:AS40"/>
    <mergeCell ref="AT40:AV40"/>
    <mergeCell ref="AW40:AY40"/>
    <mergeCell ref="A40:B40"/>
    <mergeCell ref="C40:K40"/>
    <mergeCell ref="L40:N40"/>
    <mergeCell ref="O40:Q40"/>
    <mergeCell ref="R40:S40"/>
    <mergeCell ref="T40:AB40"/>
    <mergeCell ref="A39:B39"/>
    <mergeCell ref="C39:K39"/>
    <mergeCell ref="L39:N39"/>
    <mergeCell ref="O39:Q39"/>
    <mergeCell ref="R39:AB39"/>
    <mergeCell ref="AK37:AS37"/>
    <mergeCell ref="AT37:AV37"/>
    <mergeCell ref="AW37:AY37"/>
    <mergeCell ref="A38:B38"/>
    <mergeCell ref="C38:K38"/>
    <mergeCell ref="L38:N38"/>
    <mergeCell ref="O38:Q38"/>
    <mergeCell ref="R38:S38"/>
    <mergeCell ref="T38:AB38"/>
    <mergeCell ref="AC38:AE38"/>
    <mergeCell ref="AC39:AE39"/>
    <mergeCell ref="AF39:AH39"/>
    <mergeCell ref="AI39:AJ39"/>
    <mergeCell ref="AK39:AS39"/>
    <mergeCell ref="AT39:AV39"/>
    <mergeCell ref="AW39:AY39"/>
    <mergeCell ref="AF38:AH38"/>
    <mergeCell ref="AI38:AJ38"/>
    <mergeCell ref="AK38:AS38"/>
    <mergeCell ref="A36:B36"/>
    <mergeCell ref="C36:K36"/>
    <mergeCell ref="L36:N36"/>
    <mergeCell ref="O36:Q36"/>
    <mergeCell ref="R36:S36"/>
    <mergeCell ref="AW36:AY36"/>
    <mergeCell ref="A37:B37"/>
    <mergeCell ref="C37:K37"/>
    <mergeCell ref="L37:N37"/>
    <mergeCell ref="O37:Q37"/>
    <mergeCell ref="R37:S37"/>
    <mergeCell ref="T37:AB37"/>
    <mergeCell ref="AC37:AE37"/>
    <mergeCell ref="AF37:AH37"/>
    <mergeCell ref="AI37:AJ37"/>
    <mergeCell ref="T36:AB36"/>
    <mergeCell ref="AC36:AE36"/>
    <mergeCell ref="AF36:AH36"/>
    <mergeCell ref="AI36:AJ36"/>
    <mergeCell ref="AK36:AS36"/>
    <mergeCell ref="AT36:AV36"/>
    <mergeCell ref="AT34:AV34"/>
    <mergeCell ref="AW34:AY34"/>
    <mergeCell ref="A35:B35"/>
    <mergeCell ref="C35:K35"/>
    <mergeCell ref="L35:N35"/>
    <mergeCell ref="O35:Q35"/>
    <mergeCell ref="R35:AB35"/>
    <mergeCell ref="AC35:AE35"/>
    <mergeCell ref="AF35:AH35"/>
    <mergeCell ref="AI35:AJ35"/>
    <mergeCell ref="AK35:AS35"/>
    <mergeCell ref="AT35:AV35"/>
    <mergeCell ref="AW35:AY35"/>
    <mergeCell ref="A34:B34"/>
    <mergeCell ref="C34:K34"/>
    <mergeCell ref="L34:N34"/>
    <mergeCell ref="O34:Q34"/>
    <mergeCell ref="R34:AB34"/>
    <mergeCell ref="AC34:AE34"/>
    <mergeCell ref="AF34:AH34"/>
    <mergeCell ref="AI34:AJ34"/>
    <mergeCell ref="AK34:AS34"/>
    <mergeCell ref="AT32:AV32"/>
    <mergeCell ref="AW32:AY32"/>
    <mergeCell ref="A33:K33"/>
    <mergeCell ref="L33:N33"/>
    <mergeCell ref="O33:Q33"/>
    <mergeCell ref="R33:S33"/>
    <mergeCell ref="T33:AB33"/>
    <mergeCell ref="AC33:AE33"/>
    <mergeCell ref="AF33:AH33"/>
    <mergeCell ref="AI33:AJ33"/>
    <mergeCell ref="AK33:AS33"/>
    <mergeCell ref="AT33:AV33"/>
    <mergeCell ref="AW33:AY33"/>
    <mergeCell ref="A32:B32"/>
    <mergeCell ref="C32:K32"/>
    <mergeCell ref="L32:N32"/>
    <mergeCell ref="O32:Q32"/>
    <mergeCell ref="R32:S32"/>
    <mergeCell ref="T32:AB32"/>
    <mergeCell ref="AC32:AE32"/>
    <mergeCell ref="AF32:AH32"/>
    <mergeCell ref="AI32:AS32"/>
    <mergeCell ref="AK30:AS30"/>
    <mergeCell ref="AT30:AV30"/>
    <mergeCell ref="AW30:AY30"/>
    <mergeCell ref="A31:B31"/>
    <mergeCell ref="C31:K31"/>
    <mergeCell ref="L31:N31"/>
    <mergeCell ref="O31:Q31"/>
    <mergeCell ref="R31:S31"/>
    <mergeCell ref="AW31:AY31"/>
    <mergeCell ref="T31:AB31"/>
    <mergeCell ref="AC31:AE31"/>
    <mergeCell ref="AF31:AH31"/>
    <mergeCell ref="AI31:AJ31"/>
    <mergeCell ref="AK31:AS31"/>
    <mergeCell ref="AT31:AV31"/>
    <mergeCell ref="A30:B30"/>
    <mergeCell ref="C30:K30"/>
    <mergeCell ref="L30:N30"/>
    <mergeCell ref="O30:Q30"/>
    <mergeCell ref="R30:S30"/>
    <mergeCell ref="T30:AB30"/>
    <mergeCell ref="AC30:AE30"/>
    <mergeCell ref="AF30:AH30"/>
    <mergeCell ref="AI30:AJ30"/>
    <mergeCell ref="AT28:AV28"/>
    <mergeCell ref="AW28:AY28"/>
    <mergeCell ref="A29:B29"/>
    <mergeCell ref="C29:K29"/>
    <mergeCell ref="L29:N29"/>
    <mergeCell ref="O29:Q29"/>
    <mergeCell ref="R29:AB29"/>
    <mergeCell ref="AC29:AE29"/>
    <mergeCell ref="AF29:AH29"/>
    <mergeCell ref="AI29:AJ29"/>
    <mergeCell ref="AK29:AS29"/>
    <mergeCell ref="AT29:AV29"/>
    <mergeCell ref="AW29:AY29"/>
    <mergeCell ref="A28:B28"/>
    <mergeCell ref="C28:K28"/>
    <mergeCell ref="L28:N28"/>
    <mergeCell ref="O28:Q28"/>
    <mergeCell ref="R28:AB28"/>
    <mergeCell ref="AC28:AE28"/>
    <mergeCell ref="AF28:AH28"/>
    <mergeCell ref="AI28:AJ28"/>
    <mergeCell ref="AK28:AS28"/>
    <mergeCell ref="AK26:AS26"/>
    <mergeCell ref="AT26:AV26"/>
    <mergeCell ref="AW26:AY26"/>
    <mergeCell ref="A27:B27"/>
    <mergeCell ref="C27:K27"/>
    <mergeCell ref="L27:N27"/>
    <mergeCell ref="O27:Q27"/>
    <mergeCell ref="R27:S27"/>
    <mergeCell ref="AW27:AY27"/>
    <mergeCell ref="T27:AB27"/>
    <mergeCell ref="AC27:AE27"/>
    <mergeCell ref="AF27:AH27"/>
    <mergeCell ref="AI27:AJ27"/>
    <mergeCell ref="AK27:AS27"/>
    <mergeCell ref="AT27:AV27"/>
    <mergeCell ref="A26:B26"/>
    <mergeCell ref="C26:K26"/>
    <mergeCell ref="L26:N26"/>
    <mergeCell ref="O26:Q26"/>
    <mergeCell ref="R26:S26"/>
    <mergeCell ref="T26:AB26"/>
    <mergeCell ref="AC26:AE26"/>
    <mergeCell ref="AF26:AH26"/>
    <mergeCell ref="AI26:AJ26"/>
    <mergeCell ref="AK24:AS24"/>
    <mergeCell ref="AT24:AV24"/>
    <mergeCell ref="AW24:AY24"/>
    <mergeCell ref="A25:K25"/>
    <mergeCell ref="L25:N25"/>
    <mergeCell ref="O25:Q25"/>
    <mergeCell ref="R25:S25"/>
    <mergeCell ref="T25:AB25"/>
    <mergeCell ref="AC25:AE25"/>
    <mergeCell ref="AF25:AH25"/>
    <mergeCell ref="AI25:AS25"/>
    <mergeCell ref="AT25:AV25"/>
    <mergeCell ref="AW25:AY25"/>
    <mergeCell ref="A24:B24"/>
    <mergeCell ref="C24:K24"/>
    <mergeCell ref="L24:N24"/>
    <mergeCell ref="O24:Q24"/>
    <mergeCell ref="R24:S24"/>
    <mergeCell ref="T24:AB24"/>
    <mergeCell ref="AC24:AE24"/>
    <mergeCell ref="AF24:AH24"/>
    <mergeCell ref="AI24:AJ24"/>
    <mergeCell ref="AF22:AH22"/>
    <mergeCell ref="AI22:AJ22"/>
    <mergeCell ref="AK22:AS22"/>
    <mergeCell ref="AT22:AV22"/>
    <mergeCell ref="AW22:AY22"/>
    <mergeCell ref="A23:B23"/>
    <mergeCell ref="C23:K23"/>
    <mergeCell ref="L23:N23"/>
    <mergeCell ref="O23:Q23"/>
    <mergeCell ref="R23:S23"/>
    <mergeCell ref="A22:K22"/>
    <mergeCell ref="L22:N22"/>
    <mergeCell ref="O22:Q22"/>
    <mergeCell ref="R22:S22"/>
    <mergeCell ref="T22:AB22"/>
    <mergeCell ref="AC22:AE22"/>
    <mergeCell ref="AW23:AY23"/>
    <mergeCell ref="T23:AB23"/>
    <mergeCell ref="AC23:AE23"/>
    <mergeCell ref="AF23:AH23"/>
    <mergeCell ref="AI23:AJ23"/>
    <mergeCell ref="AK23:AS23"/>
    <mergeCell ref="AT23:AV23"/>
    <mergeCell ref="AC21:AE21"/>
    <mergeCell ref="AF21:AH21"/>
    <mergeCell ref="AI21:AJ21"/>
    <mergeCell ref="AK21:AS21"/>
    <mergeCell ref="AT21:AV21"/>
    <mergeCell ref="AW21:AY21"/>
    <mergeCell ref="AF20:AH20"/>
    <mergeCell ref="AI20:AS20"/>
    <mergeCell ref="AT20:AV20"/>
    <mergeCell ref="AW20:AY20"/>
    <mergeCell ref="AC20:AE20"/>
    <mergeCell ref="A21:B21"/>
    <mergeCell ref="C21:K21"/>
    <mergeCell ref="L21:N21"/>
    <mergeCell ref="O21:Q21"/>
    <mergeCell ref="R21:S21"/>
    <mergeCell ref="T21:AB21"/>
    <mergeCell ref="A20:B20"/>
    <mergeCell ref="C20:K20"/>
    <mergeCell ref="L20:N20"/>
    <mergeCell ref="O20:Q20"/>
    <mergeCell ref="R20:AB20"/>
    <mergeCell ref="AC19:AE19"/>
    <mergeCell ref="AF19:AH19"/>
    <mergeCell ref="AI19:AJ19"/>
    <mergeCell ref="AK19:AS19"/>
    <mergeCell ref="AT19:AV19"/>
    <mergeCell ref="AW19:AY19"/>
    <mergeCell ref="A19:B19"/>
    <mergeCell ref="C19:K19"/>
    <mergeCell ref="L19:N19"/>
    <mergeCell ref="O19:Q19"/>
    <mergeCell ref="R19:S19"/>
    <mergeCell ref="T19:AB19"/>
    <mergeCell ref="AC18:AE18"/>
    <mergeCell ref="AF18:AH18"/>
    <mergeCell ref="AI18:AJ18"/>
    <mergeCell ref="AK18:AS18"/>
    <mergeCell ref="AT18:AV18"/>
    <mergeCell ref="AW18:AY18"/>
    <mergeCell ref="A18:B18"/>
    <mergeCell ref="C18:K18"/>
    <mergeCell ref="L18:N18"/>
    <mergeCell ref="O18:Q18"/>
    <mergeCell ref="R18:S18"/>
    <mergeCell ref="T18:AB18"/>
    <mergeCell ref="AT15:AV15"/>
    <mergeCell ref="AW15:AY15"/>
    <mergeCell ref="AC17:AE17"/>
    <mergeCell ref="AF17:AH17"/>
    <mergeCell ref="AI17:AJ17"/>
    <mergeCell ref="AK17:AS17"/>
    <mergeCell ref="AT17:AV17"/>
    <mergeCell ref="AW17:AY17"/>
    <mergeCell ref="A17:B17"/>
    <mergeCell ref="C17:K17"/>
    <mergeCell ref="L17:N17"/>
    <mergeCell ref="O17:Q17"/>
    <mergeCell ref="R17:S17"/>
    <mergeCell ref="T17:AB17"/>
    <mergeCell ref="A16:B16"/>
    <mergeCell ref="C16:K16"/>
    <mergeCell ref="L16:N16"/>
    <mergeCell ref="O16:Q16"/>
    <mergeCell ref="R16:S16"/>
    <mergeCell ref="T16:AB16"/>
    <mergeCell ref="AT14:AV14"/>
    <mergeCell ref="AW14:AY14"/>
    <mergeCell ref="A15:B15"/>
    <mergeCell ref="C15:K15"/>
    <mergeCell ref="L15:N15"/>
    <mergeCell ref="O15:Q15"/>
    <mergeCell ref="R15:S15"/>
    <mergeCell ref="T15:AB15"/>
    <mergeCell ref="AC15:AE15"/>
    <mergeCell ref="AF15:AH15"/>
    <mergeCell ref="AC16:AE16"/>
    <mergeCell ref="AF16:AH16"/>
    <mergeCell ref="AI16:AJ16"/>
    <mergeCell ref="AK16:AS16"/>
    <mergeCell ref="AT16:AV16"/>
    <mergeCell ref="AW16:AY16"/>
    <mergeCell ref="AI15:AJ15"/>
    <mergeCell ref="AK15:AS15"/>
    <mergeCell ref="A14:K14"/>
    <mergeCell ref="L14:N14"/>
    <mergeCell ref="O14:Q14"/>
    <mergeCell ref="R14:S14"/>
    <mergeCell ref="T14:AB14"/>
    <mergeCell ref="AC14:AE14"/>
    <mergeCell ref="AF14:AH14"/>
    <mergeCell ref="AI14:AJ14"/>
    <mergeCell ref="AK14:AS14"/>
    <mergeCell ref="AP10:AU10"/>
    <mergeCell ref="BA10:BC10"/>
    <mergeCell ref="CJ10:CV10"/>
    <mergeCell ref="A12:H12"/>
    <mergeCell ref="I12:J12"/>
    <mergeCell ref="K12:AM12"/>
    <mergeCell ref="AP12:AU12"/>
    <mergeCell ref="AV12:AY12"/>
    <mergeCell ref="A13:B13"/>
    <mergeCell ref="C13:K13"/>
    <mergeCell ref="L13:N13"/>
    <mergeCell ref="O13:Q13"/>
    <mergeCell ref="R13:S13"/>
    <mergeCell ref="AW13:AY13"/>
    <mergeCell ref="T13:AB13"/>
    <mergeCell ref="AC13:AE13"/>
    <mergeCell ref="AF13:AH13"/>
    <mergeCell ref="AI13:AJ13"/>
    <mergeCell ref="AK13:AS13"/>
    <mergeCell ref="AT13:AV13"/>
    <mergeCell ref="BR6:CI6"/>
    <mergeCell ref="CJ6:CV6"/>
    <mergeCell ref="I7:J7"/>
    <mergeCell ref="K7:M7"/>
    <mergeCell ref="O7:Q7"/>
    <mergeCell ref="S7:V7"/>
    <mergeCell ref="W7:Y7"/>
    <mergeCell ref="Z7:AC7"/>
    <mergeCell ref="AW7:BA7"/>
    <mergeCell ref="BE7:BI7"/>
    <mergeCell ref="BJ7:BQ7"/>
    <mergeCell ref="BR7:CI10"/>
    <mergeCell ref="CJ7:CV7"/>
    <mergeCell ref="I8:AE8"/>
    <mergeCell ref="AF8:AO10"/>
    <mergeCell ref="AP8:AU8"/>
    <mergeCell ref="AV8:BD8"/>
    <mergeCell ref="BE8:BI10"/>
    <mergeCell ref="BJ8:BQ10"/>
    <mergeCell ref="CJ8:CV8"/>
    <mergeCell ref="I9:AE10"/>
    <mergeCell ref="AP9:AU9"/>
    <mergeCell ref="AW9:BA9"/>
    <mergeCell ref="CJ9:CV9"/>
    <mergeCell ref="AO5:AU6"/>
    <mergeCell ref="AV5:AW5"/>
    <mergeCell ref="AX5:BC5"/>
    <mergeCell ref="AV6:AW6"/>
    <mergeCell ref="AX6:BC6"/>
    <mergeCell ref="AD7:AE7"/>
    <mergeCell ref="AF7:AT7"/>
    <mergeCell ref="BF6:BI6"/>
    <mergeCell ref="BJ6:BP6"/>
    <mergeCell ref="A4:G4"/>
    <mergeCell ref="I4:Y4"/>
    <mergeCell ref="Z4:AE4"/>
    <mergeCell ref="AF4:AN4"/>
    <mergeCell ref="AO4:AU4"/>
    <mergeCell ref="AV4:BD4"/>
    <mergeCell ref="A1:S2"/>
    <mergeCell ref="U1:CD2"/>
    <mergeCell ref="CE1:CV2"/>
    <mergeCell ref="I3:Q3"/>
    <mergeCell ref="BE3:BQ3"/>
    <mergeCell ref="CJ3:CV3"/>
    <mergeCell ref="BE4:BL4"/>
    <mergeCell ref="BN4:BQ4"/>
    <mergeCell ref="BR4:BU5"/>
    <mergeCell ref="BV4:CF5"/>
    <mergeCell ref="CG4:CI5"/>
    <mergeCell ref="CJ4:CV4"/>
    <mergeCell ref="BF5:BK5"/>
    <mergeCell ref="BN5:BQ5"/>
    <mergeCell ref="CJ5:CV5"/>
    <mergeCell ref="A5:G8"/>
    <mergeCell ref="I5:AE6"/>
    <mergeCell ref="AF5:AN6"/>
  </mergeCells>
  <phoneticPr fontId="4"/>
  <conditionalFormatting sqref="A12">
    <cfRule type="cellIs" dxfId="10" priority="9" stopIfTrue="1" operator="equal">
      <formula>0</formula>
    </cfRule>
  </conditionalFormatting>
  <conditionalFormatting sqref="A34:B52">
    <cfRule type="expression" dxfId="9" priority="2">
      <formula>$CT$47="●"</formula>
    </cfRule>
  </conditionalFormatting>
  <conditionalFormatting sqref="A54:B59">
    <cfRule type="expression" dxfId="8" priority="3">
      <formula>$CT$47="●"</formula>
    </cfRule>
  </conditionalFormatting>
  <conditionalFormatting sqref="R14:S19 A15:B21 R21:S27 A23:B24 A26:B32 A61:B64 A66:B69">
    <cfRule type="expression" dxfId="7" priority="5">
      <formula>$CT$47="●"</formula>
    </cfRule>
  </conditionalFormatting>
  <conditionalFormatting sqref="R30:S33">
    <cfRule type="expression" dxfId="6" priority="6">
      <formula>$CT$46="●"</formula>
    </cfRule>
  </conditionalFormatting>
  <conditionalFormatting sqref="R62:S63">
    <cfRule type="expression" dxfId="5" priority="4">
      <formula>$CT$45="●"</formula>
    </cfRule>
  </conditionalFormatting>
  <conditionalFormatting sqref="AF8:AO10">
    <cfRule type="cellIs" dxfId="4" priority="10" stopIfTrue="1" operator="equal">
      <formula>0</formula>
    </cfRule>
  </conditionalFormatting>
  <conditionalFormatting sqref="AI14:AJ19 AI21:AJ24 AI26:AJ31 AI33:AJ43 R36:S38 R40:S44 R46:S49 R51:S55 R57:S60 R65:S68">
    <cfRule type="expression" dxfId="3" priority="7">
      <formula>$CT$45="●"</formula>
    </cfRule>
  </conditionalFormatting>
  <conditionalFormatting sqref="AI45:AJ59">
    <cfRule type="expression" dxfId="2" priority="1">
      <formula>$CT$45="●"</formula>
    </cfRule>
  </conditionalFormatting>
  <conditionalFormatting sqref="AP12">
    <cfRule type="cellIs" dxfId="1" priority="8" stopIfTrue="1" operator="equal">
      <formula>0</formula>
    </cfRule>
  </conditionalFormatting>
  <conditionalFormatting sqref="AP10:AU10">
    <cfRule type="cellIs" dxfId="0" priority="11" stopIfTrue="1" operator="equal">
      <formula>0</formula>
    </cfRule>
  </conditionalFormatting>
  <dataValidations count="3">
    <dataValidation type="list" allowBlank="1" showInputMessage="1" showErrorMessage="1" sqref="A5:G8" xr:uid="{2ADE04BB-A531-4FFF-B314-508142EF53E2}">
      <formula1>$AQ$3:$AZ$3</formula1>
    </dataValidation>
    <dataValidation type="list" allowBlank="1" showInputMessage="1" showErrorMessage="1" sqref="CT45:CV47" xr:uid="{FCAD2E62-7DB4-4850-AA4A-C1965EE42399}">
      <formula1>"●,　"</formula1>
    </dataValidation>
    <dataValidation type="list" allowBlank="1" showInputMessage="1" showErrorMessage="1" sqref="AZ3" xr:uid="{819264CB-CFB8-4D04-8478-E05A29B8865E}">
      <formula1>$AV$3:$AZ$3</formula1>
    </dataValidation>
  </dataValidations>
  <pageMargins left="0.78740157480314965" right="0.39370078740157483" top="0.39370078740157483" bottom="0.35433070866141736" header="0.51181102362204722" footer="0.51181102362204722"/>
  <pageSetup paperSize="8" scale="7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Group Box 9">
              <controlPr defaultSize="0" autoFill="0" autoPict="0">
                <anchor moveWithCells="1">
                  <from>
                    <xdr:col>47</xdr:col>
                    <xdr:colOff>0</xdr:colOff>
                    <xdr:row>7</xdr:row>
                    <xdr:rowOff>0</xdr:rowOff>
                  </from>
                  <to>
                    <xdr:col>56</xdr:col>
                    <xdr:colOff>63500</xdr:colOff>
                    <xdr:row>10</xdr:row>
                    <xdr:rowOff>88900</xdr:rowOff>
                  </to>
                </anchor>
              </controlPr>
            </control>
          </mc:Choice>
        </mc:AlternateContent>
        <mc:AlternateContent xmlns:mc="http://schemas.openxmlformats.org/markup-compatibility/2006">
          <mc:Choice Requires="x14">
            <control shapeId="1026" r:id="rId5" name="Group Box 10">
              <controlPr defaultSize="0" autoFill="0" autoPict="0">
                <anchor moveWithCells="1">
                  <from>
                    <xdr:col>56</xdr:col>
                    <xdr:colOff>0</xdr:colOff>
                    <xdr:row>3</xdr:row>
                    <xdr:rowOff>0</xdr:rowOff>
                  </from>
                  <to>
                    <xdr:col>69</xdr:col>
                    <xdr:colOff>63500</xdr:colOff>
                    <xdr:row>11</xdr:row>
                    <xdr:rowOff>241300</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47</xdr:col>
                    <xdr:colOff>12700</xdr:colOff>
                    <xdr:row>7</xdr:row>
                    <xdr:rowOff>171450</xdr:rowOff>
                  </from>
                  <to>
                    <xdr:col>51</xdr:col>
                    <xdr:colOff>76200</xdr:colOff>
                    <xdr:row>9</xdr:row>
                    <xdr:rowOff>38100</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64</xdr:col>
                    <xdr:colOff>19050</xdr:colOff>
                    <xdr:row>3</xdr:row>
                    <xdr:rowOff>12700</xdr:rowOff>
                  </from>
                  <to>
                    <xdr:col>68</xdr:col>
                    <xdr:colOff>76200</xdr:colOff>
                    <xdr:row>4</xdr:row>
                    <xdr:rowOff>50800</xdr:rowOff>
                  </to>
                </anchor>
              </controlPr>
            </control>
          </mc:Choice>
        </mc:AlternateContent>
        <mc:AlternateContent xmlns:mc="http://schemas.openxmlformats.org/markup-compatibility/2006">
          <mc:Choice Requires="x14">
            <control shapeId="1029" r:id="rId8" name="Option Button 5">
              <controlPr defaultSize="0" autoFill="0" autoLine="0" autoPict="0">
                <anchor moveWithCells="1">
                  <from>
                    <xdr:col>56</xdr:col>
                    <xdr:colOff>31750</xdr:colOff>
                    <xdr:row>4</xdr:row>
                    <xdr:rowOff>31750</xdr:rowOff>
                  </from>
                  <to>
                    <xdr:col>60</xdr:col>
                    <xdr:colOff>38100</xdr:colOff>
                    <xdr:row>5</xdr:row>
                    <xdr:rowOff>69850</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64</xdr:col>
                    <xdr:colOff>19050</xdr:colOff>
                    <xdr:row>4</xdr:row>
                    <xdr:rowOff>12700</xdr:rowOff>
                  </from>
                  <to>
                    <xdr:col>68</xdr:col>
                    <xdr:colOff>19050</xdr:colOff>
                    <xdr:row>5</xdr:row>
                    <xdr:rowOff>38100</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56</xdr:col>
                    <xdr:colOff>31750</xdr:colOff>
                    <xdr:row>5</xdr:row>
                    <xdr:rowOff>19050</xdr:rowOff>
                  </from>
                  <to>
                    <xdr:col>59</xdr:col>
                    <xdr:colOff>12700</xdr:colOff>
                    <xdr:row>6</xdr:row>
                    <xdr:rowOff>50800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47</xdr:col>
                    <xdr:colOff>12700</xdr:colOff>
                    <xdr:row>6</xdr:row>
                    <xdr:rowOff>31750</xdr:rowOff>
                  </from>
                  <to>
                    <xdr:col>50</xdr:col>
                    <xdr:colOff>120650</xdr:colOff>
                    <xdr:row>7</xdr:row>
                    <xdr:rowOff>69850</xdr:rowOff>
                  </to>
                </anchor>
              </controlPr>
            </control>
          </mc:Choice>
        </mc:AlternateContent>
        <mc:AlternateContent xmlns:mc="http://schemas.openxmlformats.org/markup-compatibility/2006">
          <mc:Choice Requires="x14">
            <control shapeId="1033" r:id="rId12" name="Group Box 9">
              <controlPr defaultSize="0" autoFill="0" autoPict="0" altText="">
                <anchor moveWithCells="1">
                  <from>
                    <xdr:col>47</xdr:col>
                    <xdr:colOff>0</xdr:colOff>
                    <xdr:row>7</xdr:row>
                    <xdr:rowOff>0</xdr:rowOff>
                  </from>
                  <to>
                    <xdr:col>56</xdr:col>
                    <xdr:colOff>63500</xdr:colOff>
                    <xdr:row>10</xdr:row>
                    <xdr:rowOff>88900</xdr:rowOff>
                  </to>
                </anchor>
              </controlPr>
            </control>
          </mc:Choice>
        </mc:AlternateContent>
        <mc:AlternateContent xmlns:mc="http://schemas.openxmlformats.org/markup-compatibility/2006">
          <mc:Choice Requires="x14">
            <control shapeId="1034" r:id="rId13" name="Group Box 10">
              <controlPr defaultSize="0" autoFill="0" autoPict="0" altText="">
                <anchor moveWithCells="1">
                  <from>
                    <xdr:col>56</xdr:col>
                    <xdr:colOff>0</xdr:colOff>
                    <xdr:row>3</xdr:row>
                    <xdr:rowOff>12700</xdr:rowOff>
                  </from>
                  <to>
                    <xdr:col>69</xdr:col>
                    <xdr:colOff>63500</xdr:colOff>
                    <xdr:row>11</xdr:row>
                    <xdr:rowOff>69850</xdr:rowOff>
                  </to>
                </anchor>
              </controlPr>
            </control>
          </mc:Choice>
        </mc:AlternateContent>
        <mc:AlternateContent xmlns:mc="http://schemas.openxmlformats.org/markup-compatibility/2006">
          <mc:Choice Requires="x14">
            <control shapeId="1035" r:id="rId14" name="Group Box 1">
              <controlPr defaultSize="0" autoFill="0" autoPict="0">
                <anchor moveWithCells="1">
                  <from>
                    <xdr:col>47</xdr:col>
                    <xdr:colOff>0</xdr:colOff>
                    <xdr:row>7</xdr:row>
                    <xdr:rowOff>0</xdr:rowOff>
                  </from>
                  <to>
                    <xdr:col>56</xdr:col>
                    <xdr:colOff>44450</xdr:colOff>
                    <xdr:row>11</xdr:row>
                    <xdr:rowOff>19050</xdr:rowOff>
                  </to>
                </anchor>
              </controlPr>
            </control>
          </mc:Choice>
        </mc:AlternateContent>
        <mc:AlternateContent xmlns:mc="http://schemas.openxmlformats.org/markup-compatibility/2006">
          <mc:Choice Requires="x14">
            <control shapeId="1036" r:id="rId15" name="Group Box 1">
              <controlPr defaultSize="0" autoFill="0" autoPict="0">
                <anchor moveWithCells="1">
                  <from>
                    <xdr:col>47</xdr:col>
                    <xdr:colOff>0</xdr:colOff>
                    <xdr:row>7</xdr:row>
                    <xdr:rowOff>0</xdr:rowOff>
                  </from>
                  <to>
                    <xdr:col>56</xdr:col>
                    <xdr:colOff>44450</xdr:colOff>
                    <xdr:row>10</xdr:row>
                    <xdr:rowOff>88900</xdr:rowOff>
                  </to>
                </anchor>
              </controlPr>
            </control>
          </mc:Choice>
        </mc:AlternateContent>
        <mc:AlternateContent xmlns:mc="http://schemas.openxmlformats.org/markup-compatibility/2006">
          <mc:Choice Requires="x14">
            <control shapeId="1037" r:id="rId16" name="Option Button 13">
              <controlPr defaultSize="0" autoFill="0" autoLine="0" autoPict="0">
                <anchor moveWithCells="1">
                  <from>
                    <xdr:col>47</xdr:col>
                    <xdr:colOff>19050</xdr:colOff>
                    <xdr:row>8</xdr:row>
                    <xdr:rowOff>165100</xdr:rowOff>
                  </from>
                  <to>
                    <xdr:col>51</xdr:col>
                    <xdr:colOff>19050</xdr:colOff>
                    <xdr:row>10</xdr:row>
                    <xdr:rowOff>50800</xdr:rowOff>
                  </to>
                </anchor>
              </controlPr>
            </control>
          </mc:Choice>
        </mc:AlternateContent>
        <mc:AlternateContent xmlns:mc="http://schemas.openxmlformats.org/markup-compatibility/2006">
          <mc:Choice Requires="x14">
            <control shapeId="1038" r:id="rId17" name="Option Button 14">
              <controlPr defaultSize="0" autoFill="0" autoLine="0" autoPict="0">
                <anchor moveWithCells="1">
                  <from>
                    <xdr:col>50</xdr:col>
                    <xdr:colOff>171450</xdr:colOff>
                    <xdr:row>9</xdr:row>
                    <xdr:rowOff>19050</xdr:rowOff>
                  </from>
                  <to>
                    <xdr:col>53</xdr:col>
                    <xdr:colOff>152400</xdr:colOff>
                    <xdr:row>10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茨城</vt:lpstr>
      <vt:lpstr>茨城!Print_Area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圭太</dc:creator>
  <cp:lastModifiedBy>高橋 書江</cp:lastModifiedBy>
  <dcterms:created xsi:type="dcterms:W3CDTF">2023-08-02T00:47:01Z</dcterms:created>
  <dcterms:modified xsi:type="dcterms:W3CDTF">2023-08-07T04:20:48Z</dcterms:modified>
</cp:coreProperties>
</file>